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095" tabRatio="811"/>
  </bookViews>
  <sheets>
    <sheet name="CDC" sheetId="2" r:id="rId1"/>
    <sheet name="Sheet3" sheetId="3" state="hidden" r:id="rId2"/>
    <sheet name="Sheet4" sheetId="4" state="hidden" r:id="rId3"/>
    <sheet name="Sheet5" sheetId="5" state="hidden" r:id="rId4"/>
    <sheet name="Sheet6" sheetId="6" state="hidden" r:id="rId5"/>
    <sheet name="Sheet7" sheetId="7" state="hidden" r:id="rId6"/>
    <sheet name="Sheet8" sheetId="8" state="hidden" r:id="rId7"/>
    <sheet name="Sheet9" sheetId="9" state="hidden" r:id="rId8"/>
    <sheet name="Sheet10" sheetId="10" state="hidden" r:id="rId9"/>
    <sheet name="Sheet11" sheetId="11" state="hidden" r:id="rId10"/>
    <sheet name="Sheet12" sheetId="12" state="hidden" r:id="rId11"/>
    <sheet name="Sheet13" sheetId="13" state="hidden" r:id="rId12"/>
    <sheet name="Sheet14" sheetId="14" state="hidden" r:id="rId13"/>
    <sheet name="Sheet15" sheetId="15" state="hidden" r:id="rId14"/>
    <sheet name="Sheet16" sheetId="16" state="hidden" r:id="rId15"/>
    <sheet name="Sheet17" sheetId="17" state="hidden" r:id="rId16"/>
    <sheet name="Sheet18" sheetId="18" state="hidden" r:id="rId17"/>
    <sheet name="Sheet19" sheetId="19" state="hidden" r:id="rId18"/>
    <sheet name="Sheet20" sheetId="20" state="hidden" r:id="rId19"/>
    <sheet name="Sheet21" sheetId="21" state="hidden" r:id="rId20"/>
    <sheet name="Sheet22" sheetId="22" state="hidden" r:id="rId21"/>
    <sheet name="Sheet23" sheetId="23" state="hidden" r:id="rId22"/>
    <sheet name="Sheet24" sheetId="24" state="hidden" r:id="rId23"/>
    <sheet name="Sheet25" sheetId="25" state="hidden" r:id="rId24"/>
  </sheets>
  <definedNames>
    <definedName name="_xlnm._FilterDatabase" localSheetId="11" hidden="1">Sheet13!$D$3:$D$53</definedName>
    <definedName name="_xlnm.Print_Area" localSheetId="0">CDC!$B$3:$F$53</definedName>
    <definedName name="_xlnm.Print_Area" localSheetId="11">Sheet13!$A$1:$G$70</definedName>
    <definedName name="_xlnm.Print_Area" localSheetId="23">Sheet25!$A$1:$G$62</definedName>
    <definedName name="_xlnm.Print_Area" localSheetId="4">Sheet6!$B$2:$F$54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" i="2" l="1"/>
  <c r="E37" i="2" s="1"/>
  <c r="F47" i="2"/>
  <c r="F46" i="2"/>
  <c r="F45" i="2"/>
  <c r="F44" i="2"/>
  <c r="E34" i="2" l="1"/>
  <c r="E38" i="2" s="1"/>
  <c r="F45" i="25"/>
  <c r="F51" i="25"/>
  <c r="F50" i="25"/>
  <c r="F49" i="25"/>
  <c r="F48" i="25"/>
  <c r="F47" i="25"/>
  <c r="F46" i="25"/>
  <c r="F42" i="24"/>
  <c r="F41" i="24"/>
  <c r="F44" i="25"/>
  <c r="F43" i="25"/>
  <c r="F42" i="25"/>
  <c r="F47" i="23"/>
  <c r="F52" i="23"/>
  <c r="F51" i="23"/>
  <c r="F50" i="23"/>
  <c r="F49" i="23"/>
  <c r="F48" i="23"/>
  <c r="F42" i="22"/>
  <c r="F41" i="22"/>
  <c r="F40" i="22"/>
  <c r="F39" i="22"/>
  <c r="F38" i="22"/>
  <c r="F43" i="21"/>
  <c r="F42" i="21"/>
  <c r="F41" i="20"/>
  <c r="F40" i="20"/>
  <c r="F39" i="20"/>
  <c r="F38" i="20"/>
  <c r="F37" i="20"/>
  <c r="F36" i="20"/>
  <c r="F45" i="19"/>
  <c r="F44" i="19"/>
  <c r="F42" i="18"/>
  <c r="F41" i="18"/>
  <c r="F40" i="18"/>
  <c r="F39" i="18"/>
  <c r="F43" i="17"/>
  <c r="F42" i="17"/>
  <c r="F41" i="17"/>
  <c r="F40" i="17"/>
  <c r="F39" i="17"/>
  <c r="F38" i="17"/>
  <c r="F42" i="16"/>
  <c r="F47" i="10"/>
  <c r="F52" i="16"/>
  <c r="F51" i="16"/>
  <c r="F50" i="16"/>
  <c r="F49" i="16"/>
  <c r="F48" i="16"/>
  <c r="F47" i="16"/>
  <c r="F46" i="16"/>
  <c r="F45" i="16"/>
  <c r="F44" i="16"/>
  <c r="F43" i="16"/>
  <c r="F67" i="15"/>
  <c r="F66" i="15"/>
  <c r="F41" i="14"/>
  <c r="F40" i="14"/>
  <c r="F39" i="14"/>
  <c r="F38" i="14"/>
  <c r="F37" i="14"/>
  <c r="F36" i="14"/>
  <c r="F58" i="13"/>
  <c r="F57" i="13"/>
  <c r="F60" i="13" s="1"/>
  <c r="F40" i="12"/>
  <c r="F39" i="12"/>
  <c r="F38" i="12"/>
  <c r="F37" i="12"/>
  <c r="F44" i="11"/>
  <c r="F45" i="11" s="1"/>
  <c r="F45" i="9"/>
  <c r="F44" i="9"/>
  <c r="F49" i="9"/>
  <c r="F48" i="9"/>
  <c r="F47" i="9"/>
  <c r="F46" i="9"/>
  <c r="F43" i="9"/>
  <c r="F42" i="9"/>
  <c r="F41" i="9"/>
  <c r="F40" i="9"/>
  <c r="F48" i="8"/>
  <c r="F43" i="7"/>
  <c r="F42" i="7"/>
  <c r="F46" i="6"/>
  <c r="F45" i="6"/>
  <c r="F44" i="6"/>
  <c r="F43" i="6"/>
  <c r="F42" i="6"/>
  <c r="F41" i="6"/>
  <c r="F40" i="6"/>
  <c r="F53" i="5"/>
  <c r="F52" i="5"/>
  <c r="F51" i="5"/>
  <c r="F50" i="5"/>
  <c r="F49" i="5"/>
  <c r="F48" i="5"/>
  <c r="F47" i="5"/>
  <c r="F46" i="5"/>
  <c r="F57" i="4"/>
  <c r="F56" i="4"/>
  <c r="F55" i="4"/>
  <c r="F54" i="4"/>
  <c r="F53" i="4"/>
  <c r="F52" i="4"/>
  <c r="F51" i="4"/>
  <c r="F50" i="4"/>
  <c r="F49" i="4"/>
  <c r="F48" i="4"/>
  <c r="F47" i="4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F37" i="3"/>
  <c r="F36" i="3"/>
  <c r="F35" i="3"/>
  <c r="F42" i="14" l="1"/>
  <c r="F69" i="15"/>
  <c r="F43" i="12"/>
  <c r="E57" i="15"/>
  <c r="F45" i="24"/>
  <c r="F46" i="24" s="1"/>
  <c r="F53" i="25"/>
  <c r="F54" i="23"/>
  <c r="F55" i="23" s="1"/>
  <c r="F44" i="22"/>
  <c r="E31" i="21"/>
  <c r="F45" i="21"/>
  <c r="F42" i="20"/>
  <c r="F43" i="20" s="1"/>
  <c r="F47" i="19"/>
  <c r="F48" i="19" s="1"/>
  <c r="F44" i="18"/>
  <c r="F45" i="18" s="1"/>
  <c r="F44" i="17"/>
  <c r="F45" i="17" s="1"/>
  <c r="F54" i="16"/>
  <c r="F55" i="16" s="1"/>
  <c r="F44" i="12"/>
  <c r="F48" i="10"/>
  <c r="F50" i="9"/>
  <c r="F51" i="9" s="1"/>
  <c r="F49" i="8"/>
  <c r="F44" i="7"/>
  <c r="F47" i="6"/>
  <c r="F54" i="5"/>
  <c r="F55" i="5" s="1"/>
  <c r="F58" i="4"/>
  <c r="F48" i="2"/>
  <c r="F49" i="2" s="1"/>
  <c r="F38" i="3"/>
  <c r="F39" i="3" s="1"/>
  <c r="F52" i="2" l="1"/>
  <c r="F53" i="2" s="1"/>
  <c r="F54" i="25"/>
  <c r="F45" i="22"/>
  <c r="F46" i="21"/>
  <c r="F70" i="15"/>
  <c r="F43" i="14"/>
  <c r="F61" i="13"/>
  <c r="F45" i="7"/>
  <c r="F48" i="6"/>
  <c r="F59" i="4"/>
  <c r="E35" i="25"/>
  <c r="E33" i="25"/>
  <c r="E34" i="25" s="1"/>
  <c r="E34" i="24"/>
  <c r="E32" i="24"/>
  <c r="E33" i="24" s="1"/>
  <c r="E40" i="23"/>
  <c r="E38" i="23"/>
  <c r="E39" i="23" s="1"/>
  <c r="E31" i="22"/>
  <c r="E33" i="22" s="1"/>
  <c r="E34" i="22" s="1"/>
  <c r="E29" i="22"/>
  <c r="E30" i="22" s="1"/>
  <c r="E29" i="20"/>
  <c r="E27" i="20"/>
  <c r="E28" i="20" s="1"/>
  <c r="E36" i="19"/>
  <c r="E34" i="19"/>
  <c r="E35" i="19" s="1"/>
  <c r="E30" i="18"/>
  <c r="E28" i="18"/>
  <c r="E29" i="18" s="1"/>
  <c r="E31" i="17"/>
  <c r="E29" i="17"/>
  <c r="E30" i="17" s="1"/>
  <c r="E59" i="15"/>
  <c r="F51" i="22" l="1"/>
  <c r="F52" i="22" s="1"/>
  <c r="E36" i="25"/>
  <c r="E37" i="25"/>
  <c r="E35" i="24"/>
  <c r="E36" i="24"/>
  <c r="E41" i="23"/>
  <c r="E42" i="23"/>
  <c r="E32" i="22"/>
  <c r="E30" i="20"/>
  <c r="E31" i="20"/>
  <c r="E37" i="19"/>
  <c r="E38" i="19"/>
  <c r="E31" i="18"/>
  <c r="E32" i="18"/>
  <c r="E32" i="17"/>
  <c r="E33" i="17"/>
  <c r="E58" i="15"/>
  <c r="E60" i="15"/>
  <c r="E61" i="15"/>
  <c r="E48" i="13"/>
  <c r="E50" i="13" s="1"/>
  <c r="E27" i="12"/>
  <c r="E25" i="12"/>
  <c r="E26" i="12" s="1"/>
  <c r="E34" i="11"/>
  <c r="E32" i="11"/>
  <c r="E33" i="11" s="1"/>
  <c r="E37" i="10"/>
  <c r="E35" i="10"/>
  <c r="E36" i="10" s="1"/>
  <c r="E31" i="9"/>
  <c r="E29" i="9"/>
  <c r="E30" i="9" s="1"/>
  <c r="E38" i="8"/>
  <c r="E36" i="8"/>
  <c r="E37" i="8" s="1"/>
  <c r="E34" i="7"/>
  <c r="E32" i="7"/>
  <c r="E33" i="7" s="1"/>
  <c r="E32" i="6"/>
  <c r="E30" i="6"/>
  <c r="E31" i="6" s="1"/>
  <c r="E38" i="5"/>
  <c r="E36" i="5"/>
  <c r="E37" i="5" s="1"/>
  <c r="E37" i="4"/>
  <c r="E35" i="4"/>
  <c r="E36" i="4" s="1"/>
  <c r="E43" i="23" l="1"/>
  <c r="F61" i="23"/>
  <c r="F62" i="23" s="1"/>
  <c r="E39" i="19"/>
  <c r="F54" i="19"/>
  <c r="F55" i="19" s="1"/>
  <c r="E33" i="18"/>
  <c r="F50" i="18"/>
  <c r="E62" i="15"/>
  <c r="F76" i="15"/>
  <c r="F77" i="15" s="1"/>
  <c r="E51" i="13"/>
  <c r="F69" i="13"/>
  <c r="F70" i="13" s="1"/>
  <c r="E37" i="24"/>
  <c r="F52" i="24"/>
  <c r="F53" i="24" s="1"/>
  <c r="E38" i="25"/>
  <c r="F61" i="25"/>
  <c r="F62" i="25" s="1"/>
  <c r="E32" i="20"/>
  <c r="F48" i="20"/>
  <c r="F49" i="20" s="1"/>
  <c r="F51" i="18"/>
  <c r="E34" i="17"/>
  <c r="F51" i="17"/>
  <c r="F52" i="17" s="1"/>
  <c r="E28" i="12"/>
  <c r="E29" i="12"/>
  <c r="E35" i="11"/>
  <c r="E36" i="11"/>
  <c r="E38" i="10"/>
  <c r="E39" i="10"/>
  <c r="F54" i="10" s="1"/>
  <c r="E32" i="9"/>
  <c r="E33" i="9"/>
  <c r="F62" i="9" s="1"/>
  <c r="E39" i="8"/>
  <c r="E40" i="8"/>
  <c r="E35" i="7"/>
  <c r="E36" i="7"/>
  <c r="E33" i="6"/>
  <c r="E34" i="6"/>
  <c r="E39" i="5"/>
  <c r="E40" i="5"/>
  <c r="E38" i="4"/>
  <c r="E39" i="4"/>
  <c r="E39" i="2"/>
  <c r="E33" i="21"/>
  <c r="E32" i="21"/>
  <c r="E30" i="16"/>
  <c r="E31" i="16" s="1"/>
  <c r="E32" i="16"/>
  <c r="E30" i="12" l="1"/>
  <c r="F53" i="12"/>
  <c r="F54" i="12" s="1"/>
  <c r="F55" i="10"/>
  <c r="E37" i="11"/>
  <c r="F48" i="11"/>
  <c r="F49" i="11" s="1"/>
  <c r="E40" i="10"/>
  <c r="E34" i="9"/>
  <c r="F63" i="9"/>
  <c r="E41" i="8"/>
  <c r="F54" i="8"/>
  <c r="F55" i="8" s="1"/>
  <c r="E37" i="7"/>
  <c r="F50" i="7"/>
  <c r="E35" i="6"/>
  <c r="F53" i="6"/>
  <c r="F54" i="6" s="1"/>
  <c r="E41" i="5"/>
  <c r="F60" i="5"/>
  <c r="F61" i="5" s="1"/>
  <c r="E40" i="4"/>
  <c r="F64" i="4"/>
  <c r="F65" i="4" s="1"/>
  <c r="E34" i="21"/>
  <c r="E35" i="21"/>
  <c r="E33" i="16"/>
  <c r="E34" i="16"/>
  <c r="E36" i="21" l="1"/>
  <c r="F48" i="21"/>
  <c r="F49" i="21" s="1"/>
  <c r="E35" i="16"/>
  <c r="F61" i="16"/>
  <c r="F62" i="16" s="1"/>
  <c r="E27" i="3"/>
  <c r="E27" i="14"/>
  <c r="E28" i="14" s="1"/>
  <c r="E29" i="14"/>
  <c r="E49" i="13"/>
  <c r="E46" i="13"/>
  <c r="E47" i="13" s="1"/>
  <c r="E25" i="3"/>
  <c r="F51" i="7"/>
  <c r="E30" i="14" l="1"/>
  <c r="E31" i="14"/>
  <c r="E29" i="3"/>
  <c r="E28" i="3"/>
  <c r="E35" i="2"/>
  <c r="E26" i="3"/>
  <c r="E32" i="14" l="1"/>
  <c r="F48" i="14"/>
  <c r="F49" i="14" s="1"/>
  <c r="E30" i="3"/>
  <c r="F45" i="3"/>
  <c r="F46" i="3" s="1"/>
</calcChain>
</file>

<file path=xl/sharedStrings.xml><?xml version="1.0" encoding="utf-8"?>
<sst xmlns="http://schemas.openxmlformats.org/spreadsheetml/2006/main" count="1470" uniqueCount="273">
  <si>
    <t>Application No.</t>
  </si>
  <si>
    <t>Name</t>
  </si>
  <si>
    <t>Days</t>
  </si>
  <si>
    <t>Period of CDC</t>
  </si>
  <si>
    <t xml:space="preserve">From </t>
  </si>
  <si>
    <t>TO</t>
  </si>
  <si>
    <t>Rank</t>
  </si>
  <si>
    <t>Chief Officer</t>
  </si>
  <si>
    <t>Master</t>
  </si>
  <si>
    <t>2nd Officer</t>
  </si>
  <si>
    <t>3rd Officer</t>
  </si>
  <si>
    <t>CD/2018/50</t>
  </si>
  <si>
    <t>Chief officer</t>
  </si>
  <si>
    <t>Rakesh Johri</t>
  </si>
  <si>
    <t>CD/2018/48</t>
  </si>
  <si>
    <t>2nd officer</t>
  </si>
  <si>
    <t>Rajeev Prakash</t>
  </si>
  <si>
    <t>CD/2018/33</t>
  </si>
  <si>
    <t>5th Engr Off</t>
  </si>
  <si>
    <t>5/4th Engr Off</t>
  </si>
  <si>
    <t>4th engr. Off.</t>
  </si>
  <si>
    <t>3rd Engr. Off.</t>
  </si>
  <si>
    <t>3/4th engr. Off.</t>
  </si>
  <si>
    <t>2nd Engr. Off.</t>
  </si>
  <si>
    <t>Chief Engineer</t>
  </si>
  <si>
    <t>Addl. Chief Engineer</t>
  </si>
  <si>
    <t>CD/2018/51</t>
  </si>
  <si>
    <t>Capt. Suresh Kumar Nair V.G.</t>
  </si>
  <si>
    <t>Cadet</t>
  </si>
  <si>
    <t>Capt. Yogesh Shah</t>
  </si>
  <si>
    <t>CD/2018/35</t>
  </si>
  <si>
    <t>CD/2018/07</t>
  </si>
  <si>
    <t>Rakesh Kumar Mishra</t>
  </si>
  <si>
    <t>2nd Engineer</t>
  </si>
  <si>
    <t>3rd Engineer</t>
  </si>
  <si>
    <t>4th Engineer</t>
  </si>
  <si>
    <t>Jr Engineer</t>
  </si>
  <si>
    <t>Capt. Atma Prakash Sethi</t>
  </si>
  <si>
    <t>CD/2018/39</t>
  </si>
  <si>
    <t>Capt. Pradeep Kumar Mondal</t>
  </si>
  <si>
    <t>CD/2018/06</t>
  </si>
  <si>
    <t>Capt. Jagadeesh Chander Arora</t>
  </si>
  <si>
    <t>Capt. Subroto Khan</t>
  </si>
  <si>
    <t>CD/2018/16</t>
  </si>
  <si>
    <t>Capt. Harish khatri</t>
  </si>
  <si>
    <t>CD/2018/31</t>
  </si>
  <si>
    <t>CD/2018/25</t>
  </si>
  <si>
    <t>Capt. Amar kant Singh</t>
  </si>
  <si>
    <t>Deck Cadet</t>
  </si>
  <si>
    <t>Rajoo Balaji</t>
  </si>
  <si>
    <t>CD/2018/20</t>
  </si>
  <si>
    <t>5th Engineer</t>
  </si>
  <si>
    <t>5/4 th Engineer</t>
  </si>
  <si>
    <t>4/3th Engineer</t>
  </si>
  <si>
    <t>S.V Durga Prasad</t>
  </si>
  <si>
    <t>CD/2018/21</t>
  </si>
  <si>
    <t>3/ 4th Engineer</t>
  </si>
  <si>
    <t>3rd Engineer **</t>
  </si>
  <si>
    <t>CD/2018/34</t>
  </si>
  <si>
    <t>Ganesh Velayutham</t>
  </si>
  <si>
    <t>3rd/2nd Officer</t>
  </si>
  <si>
    <t>CD/2018/11</t>
  </si>
  <si>
    <t>2nd Officer**</t>
  </si>
  <si>
    <t>**Jr. Chief Officer is considered as 2nd Officer</t>
  </si>
  <si>
    <t>Raj Kumar</t>
  </si>
  <si>
    <t>CD/2018/36</t>
  </si>
  <si>
    <t>3rd/4th Engineer</t>
  </si>
  <si>
    <t>** Included in shore job also &amp; so he not mentioned in application</t>
  </si>
  <si>
    <t>Capt. S C Panigrahy</t>
  </si>
  <si>
    <t>CD/2018/38</t>
  </si>
  <si>
    <t>4/3rd Officer</t>
  </si>
  <si>
    <t>Mohammed Shaji</t>
  </si>
  <si>
    <t>CD/2018/37</t>
  </si>
  <si>
    <t>5/4th Engineer</t>
  </si>
  <si>
    <t>Capt. Mihir Chandra</t>
  </si>
  <si>
    <t>CD/2018/26</t>
  </si>
  <si>
    <t>Capt. Varthul Dixit</t>
  </si>
  <si>
    <t>CD/2018/4</t>
  </si>
  <si>
    <t>Capt. J S Uppal</t>
  </si>
  <si>
    <t>CD/2018/10</t>
  </si>
  <si>
    <t>Ram Nivas Sharma</t>
  </si>
  <si>
    <t>CD/2018/29</t>
  </si>
  <si>
    <t>CE. Saptarshi Basu</t>
  </si>
  <si>
    <t>Total Period of Sailing in Mgmt. Level (in Days)</t>
  </si>
  <si>
    <t>Total Period of Sailing in Mgmt. Level (in Y/M/D)</t>
  </si>
  <si>
    <t>Total Period of Sailing in Total (in Days)</t>
  </si>
  <si>
    <t>Total Period of Sailing in Total (in Y/M/D)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</si>
  <si>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Record not given for sl.no 8 &amp; 9 as produced in application in full and hence CDC days considered for CDC produced sheets only.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</si>
  <si>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Period differs from application to CDC. To be verified when overall criteria is not satisfied.</t>
    </r>
  </si>
  <si>
    <t xml:space="preserve">CD/2018/15 </t>
  </si>
  <si>
    <t>Capt. Daniel</t>
  </si>
  <si>
    <t>Sl.No</t>
  </si>
  <si>
    <t>3rd Engineer**</t>
  </si>
  <si>
    <t>** Taken as 20/4/1996 as stamp is not clear</t>
  </si>
  <si>
    <t>Total Period of Sailing  in Total * 2 (in Y/M/D)</t>
  </si>
  <si>
    <t>Total Period of Sailing  in Total * 2 (in Days)</t>
  </si>
  <si>
    <t>Shore Experience</t>
  </si>
  <si>
    <t>Designation</t>
  </si>
  <si>
    <t>Organisation</t>
  </si>
  <si>
    <t>Notes:</t>
  </si>
  <si>
    <t>Faculty</t>
  </si>
  <si>
    <t>Principal</t>
  </si>
  <si>
    <t>Total Period of Shore Experience in Total  (in Days)</t>
  </si>
  <si>
    <t>Total Period of Shore Experience in Total  (in Y/M/D)</t>
  </si>
  <si>
    <t>Total Work Experience ( In Days)</t>
  </si>
  <si>
    <t>Total Work Experience ( In Y/M/D)</t>
  </si>
  <si>
    <t>Reliance P&amp;T</t>
  </si>
  <si>
    <t>Pilot</t>
  </si>
  <si>
    <t>Essar S&amp;P</t>
  </si>
  <si>
    <t>Addl. Port Ofcr.</t>
  </si>
  <si>
    <t>Gujarat MB**</t>
  </si>
  <si>
    <t>DG Shipping</t>
  </si>
  <si>
    <t>Nautical Surveyor</t>
  </si>
  <si>
    <t>Dep. Gen. Mngr</t>
  </si>
  <si>
    <t>SCI **</t>
  </si>
  <si>
    <t>Engineer Officer</t>
  </si>
  <si>
    <t>DDG cum Surveyor</t>
  </si>
  <si>
    <t>Inst. Incharge</t>
  </si>
  <si>
    <t>Director</t>
  </si>
  <si>
    <t>1. Record of Joining Letter/ Appintment Order/ Work Experinece is not provided</t>
  </si>
  <si>
    <t xml:space="preserve">Organisation </t>
  </si>
  <si>
    <t>M.T.T</t>
  </si>
  <si>
    <t>Asst. Consultant</t>
  </si>
  <si>
    <t>Consultant</t>
  </si>
  <si>
    <t>CK &amp; Assoc.</t>
  </si>
  <si>
    <t>Advisor - Nautical</t>
  </si>
  <si>
    <t>Sr. Marine Surveyor</t>
  </si>
  <si>
    <t>WK webster **</t>
  </si>
  <si>
    <t>Naut. Surveyor cum DDG</t>
  </si>
  <si>
    <t>Assoc. Prof.</t>
  </si>
  <si>
    <t>Director (i/c)</t>
  </si>
  <si>
    <t>1. Record of Joining Letter/ Work Experinece is not provided</t>
  </si>
  <si>
    <t>1. Gujarat Maritime Board : Record of Work Experience for the said period is not provided</t>
  </si>
  <si>
    <t>1.  SCI : Record of Work Experience for the said period is not provided</t>
  </si>
  <si>
    <t>i.e. from 18/11/1982 to 31/7/1983 i.e 0Y 8M 11D * 2 = 1Y 4M 24D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</si>
  <si>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Training at T.S Rajendra has not been considered as Work Experience</t>
    </r>
  </si>
  <si>
    <t>MMD - Kochi</t>
  </si>
  <si>
    <t>1. WK Webster - Record of Work Experinece is not provided (Only Offer of Appointment is given)</t>
  </si>
  <si>
    <t>IMU - Kochi **</t>
  </si>
  <si>
    <t>IMU - MPC **</t>
  </si>
  <si>
    <t>MERI Mumbai **</t>
  </si>
  <si>
    <t>DG Shipping **</t>
  </si>
  <si>
    <t>IMU - Mumbai **</t>
  </si>
  <si>
    <t>IMU - CC **</t>
  </si>
  <si>
    <t>T.S Rajendra</t>
  </si>
  <si>
    <t>T.S Chanakya</t>
  </si>
  <si>
    <t>LBS CAMSAR</t>
  </si>
  <si>
    <t>Nautical Ofcr.</t>
  </si>
  <si>
    <t>SCI</t>
  </si>
  <si>
    <t>1. Record of Sea Time for Cadetship/TNOC not provided</t>
  </si>
  <si>
    <t>Nautical Faculty</t>
  </si>
  <si>
    <t>Bernhard Schulte</t>
  </si>
  <si>
    <t>Lighterage Cell</t>
  </si>
  <si>
    <t>GM Training</t>
  </si>
  <si>
    <t>VP - Q&amp;S</t>
  </si>
  <si>
    <t>Ocean Sparkle**</t>
  </si>
  <si>
    <t>MMTI **</t>
  </si>
  <si>
    <t>Visiting Faculty</t>
  </si>
  <si>
    <t xml:space="preserve">2. Visiting Faculty Experience not  considered </t>
  </si>
  <si>
    <t>LBS CAMSAR **</t>
  </si>
  <si>
    <t>MTI **</t>
  </si>
  <si>
    <t>3. Ocean Sparkle - Record of Work Experience is not Provided</t>
  </si>
  <si>
    <t>4. MMTI- Record of Work Experience is not Provided</t>
  </si>
  <si>
    <t>5. LBS - CAMSAR - Record of Work Experience is not Provided</t>
  </si>
  <si>
    <t>6. MTI- Record of Work Experience is not Provided</t>
  </si>
  <si>
    <t>Project Manager</t>
  </si>
  <si>
    <t>ARI Delhi</t>
  </si>
  <si>
    <t>Regional Project management Leader</t>
  </si>
  <si>
    <t>TATA Honeywell**</t>
  </si>
  <si>
    <t>Honeywell Automation**</t>
  </si>
  <si>
    <t>Great Eastern institute**</t>
  </si>
  <si>
    <t>4. Great Eastern Institute - Record of Work Experience is not Provided</t>
  </si>
  <si>
    <t>2. Tata Honeywell - Record of Work Experience is not Provided and to be verifed whether it is shipping industry or not</t>
  </si>
  <si>
    <t>3. Honeywell Automation- Record of Work Experience is not Provided and to be verifed whether it is shipping industry or not</t>
  </si>
  <si>
    <t>Nautical Surveyor/Faculty</t>
  </si>
  <si>
    <t>Nautical Advisor</t>
  </si>
  <si>
    <t>Maharasthra Maritime Board**</t>
  </si>
  <si>
    <t>DG Shipping**</t>
  </si>
  <si>
    <t xml:space="preserve">2. DG Shipping - Record of split up of Work Experience is not Provided </t>
  </si>
  <si>
    <t>3. Maharasthra Maritime Board - Record of Work Experience (date of joining) is not Provided</t>
  </si>
  <si>
    <t>BP Marine Academy</t>
  </si>
  <si>
    <t xml:space="preserve">Asha International Institute of Marine Technology </t>
  </si>
  <si>
    <t>Deputy Director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</si>
  <si>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
CDC copies not furnished. Data entered as per the service certificates </t>
    </r>
  </si>
  <si>
    <t>issued by various Organisations he served.</t>
  </si>
  <si>
    <t>Senior Lecturer</t>
  </si>
  <si>
    <t>Head Advance Marine Engineering Dept.</t>
  </si>
  <si>
    <t>Tolani Maritime Institute**</t>
  </si>
  <si>
    <t xml:space="preserve">1. Tolani Maritime Institute - Record of Work Experience (date of leaving) is not Provided </t>
  </si>
  <si>
    <t>2. Malaysian Maritime Academy - Record of Work Experience is not Provided</t>
  </si>
  <si>
    <t>Malaysian Maritime Academy**</t>
  </si>
  <si>
    <t>** Addl. 2nd Engineer is considered as 3rd Engineer and hence not counted as management Days.</t>
  </si>
  <si>
    <t>Manager F&amp;E</t>
  </si>
  <si>
    <t>NSDRC/IMU Vizag</t>
  </si>
  <si>
    <t>Chief Manager</t>
  </si>
  <si>
    <t>Sri Balaji Marine and Civil Engineering and Works</t>
  </si>
  <si>
    <t>General Manager</t>
  </si>
  <si>
    <t>E&amp;SS</t>
  </si>
  <si>
    <t>Dredging Corp.</t>
  </si>
  <si>
    <t>GM(T)</t>
  </si>
  <si>
    <t>E&amp;SS&amp;DDG(T)</t>
  </si>
  <si>
    <t>COE</t>
  </si>
  <si>
    <t>Strides Arco Lab**</t>
  </si>
  <si>
    <t xml:space="preserve">1. Strides Arco Lab - to be verifed whether it is shipping industry or not </t>
  </si>
  <si>
    <t>IMU-HQ**</t>
  </si>
  <si>
    <t>2. IMU - Record of Joining Letter/ Work Experinece is not provided</t>
  </si>
  <si>
    <t>Vels Academy Maritime Studies</t>
  </si>
  <si>
    <t>Nautical Officer</t>
  </si>
  <si>
    <t>IMA</t>
  </si>
  <si>
    <t>Senior Nautical Faculty/Course Officer</t>
  </si>
  <si>
    <t>Vels University</t>
  </si>
  <si>
    <t>Associate Prof.</t>
  </si>
  <si>
    <t>IMU-CC**</t>
  </si>
  <si>
    <t>Sai Ram Shiping Science College</t>
  </si>
  <si>
    <t>Principal/Captain Superitendent</t>
  </si>
  <si>
    <t>Course Officer</t>
  </si>
  <si>
    <t>1. IMU - Record of Joining Letter/ Work Experinece is not provided</t>
  </si>
  <si>
    <t>Pondicherry Maritime Academy</t>
  </si>
  <si>
    <t xml:space="preserve">Course Co-ordinater/Faculty </t>
  </si>
  <si>
    <t>Director/Faculty</t>
  </si>
  <si>
    <t>Nautical Consultant</t>
  </si>
  <si>
    <t>DG Shipping/MMD</t>
  </si>
  <si>
    <t>Nautical Surveyor/DDG(T)</t>
  </si>
  <si>
    <t>1. DG Shipping - Record of Joining Letter/ Work Experinece is not provided</t>
  </si>
  <si>
    <t>Chief Engineer**</t>
  </si>
  <si>
    <t>Pro Active Ship Management**</t>
  </si>
  <si>
    <t>Arcard Gobal Marine Service**</t>
  </si>
  <si>
    <t>1. Arcard Gobal Marine Service - Record of Joining Letter/ Work Experinece is not provided</t>
  </si>
  <si>
    <t>2. Pro Active Ship Management - Record of Joining Letter/ Work Experinece is not provided</t>
  </si>
  <si>
    <t>1.Sailing Time calculated in conjunction with CDC and Certificate &amp; Service record issued by SCI, GOI</t>
  </si>
  <si>
    <t>TS Chanakya</t>
  </si>
  <si>
    <t>Captain Superintendent</t>
  </si>
  <si>
    <t>Nautical Officer/Institute Incharge</t>
  </si>
  <si>
    <t>Technical Superintendent</t>
  </si>
  <si>
    <t>IMU-Cochin</t>
  </si>
  <si>
    <t>4th/3rd Engineer</t>
  </si>
  <si>
    <t>Lakshadweep Develop. Corp.</t>
  </si>
  <si>
    <t>Marine Superintendent/Additional Principal MS</t>
  </si>
  <si>
    <t>Faculty (Contract)</t>
  </si>
  <si>
    <t>MASSA</t>
  </si>
  <si>
    <t>FOSMA</t>
  </si>
  <si>
    <t>IMU-Navi**</t>
  </si>
  <si>
    <t>Vice Principal</t>
  </si>
  <si>
    <t>MMTI**</t>
  </si>
  <si>
    <t>YAK**</t>
  </si>
  <si>
    <t>1. MMTI - Record of Work Experinece is not provided</t>
  </si>
  <si>
    <t>1. YAK - Record of Work Experinece (Split up) is not provided</t>
  </si>
  <si>
    <t>SENSEA Maritime Academy</t>
  </si>
  <si>
    <t>1. Record of Shore - Work Experinece  not provided as mentioned in the application</t>
  </si>
  <si>
    <t>Facutly</t>
  </si>
  <si>
    <t>Nautical Officer/Faculty</t>
  </si>
  <si>
    <t>IMU**</t>
  </si>
  <si>
    <t>2. IMU Kolkata - Record of Work Experinece is not provided (Only offer of contract is provided)</t>
  </si>
  <si>
    <t>IMU-Kolkata**</t>
  </si>
  <si>
    <t>3. IMU - Record of Work Experinece is not provided (Only Joining letter/Fixation of Pay is provided)</t>
  </si>
  <si>
    <t>DGS</t>
  </si>
  <si>
    <t>Nautical Officer/Nautical Surveyor/Deputy Nautical advisor/Principal Officer</t>
  </si>
  <si>
    <t>DGS**</t>
  </si>
  <si>
    <t xml:space="preserve">2. DG Shipping - Record of split up of Work Experience/date of joining is not Provided </t>
  </si>
  <si>
    <t>**Contrasts with Application bcos 2 Sailings counted Twice</t>
  </si>
  <si>
    <t xml:space="preserve">Total Period of Sailing in Total (in Y/M/D) </t>
  </si>
  <si>
    <t>AWKO</t>
  </si>
  <si>
    <t>From (a)</t>
  </si>
  <si>
    <r>
      <t xml:space="preserve">Days </t>
    </r>
    <r>
      <rPr>
        <b/>
        <sz val="14"/>
        <color theme="1"/>
        <rFont val="Verdana"/>
        <family val="2"/>
      </rPr>
      <t>[</t>
    </r>
    <r>
      <rPr>
        <b/>
        <sz val="11"/>
        <color theme="1"/>
        <rFont val="Verdana"/>
        <family val="2"/>
      </rPr>
      <t>(b)-(a)</t>
    </r>
    <r>
      <rPr>
        <b/>
        <sz val="14"/>
        <color theme="1"/>
        <rFont val="Verdana"/>
        <family val="2"/>
      </rPr>
      <t>]</t>
    </r>
  </si>
  <si>
    <r>
      <t xml:space="preserve">Total Period of Sailing in Mgmt. Level (in Days) </t>
    </r>
    <r>
      <rPr>
        <b/>
        <i/>
        <sz val="10"/>
        <color theme="1"/>
        <rFont val="Verdana"/>
        <family val="2"/>
      </rPr>
      <t>[A]</t>
    </r>
  </si>
  <si>
    <r>
      <t xml:space="preserve">Total Period of Sailing in Total (in Days) </t>
    </r>
    <r>
      <rPr>
        <b/>
        <i/>
        <sz val="10"/>
        <color theme="1"/>
        <rFont val="Verdana"/>
        <family val="2"/>
      </rPr>
      <t>[C] = [A]+[B]</t>
    </r>
  </si>
  <si>
    <r>
      <t>Total Work Experience ( In Days)</t>
    </r>
    <r>
      <rPr>
        <b/>
        <i/>
        <sz val="11"/>
        <color theme="1"/>
        <rFont val="Verdana"/>
        <family val="2"/>
      </rPr>
      <t xml:space="preserve"> [C] + [D]</t>
    </r>
  </si>
  <si>
    <r>
      <t xml:space="preserve">Total Period of Sailing other than Mgmt. Lvl(in Days) </t>
    </r>
    <r>
      <rPr>
        <b/>
        <i/>
        <sz val="10"/>
        <color theme="1"/>
        <rFont val="Verdana"/>
        <family val="2"/>
      </rPr>
      <t>[B]</t>
    </r>
  </si>
  <si>
    <t>Total Period of Sailing other than Mgmt. Lvl (in Y/M/D)</t>
  </si>
  <si>
    <r>
      <t xml:space="preserve">Total Period of Shore Experience  (in Days) </t>
    </r>
    <r>
      <rPr>
        <b/>
        <i/>
        <sz val="10"/>
        <color theme="1"/>
        <rFont val="Verdana"/>
        <family val="2"/>
      </rPr>
      <t>[D]</t>
    </r>
  </si>
  <si>
    <t>Total Period of Shore Experience  (in Y/M/D)</t>
  </si>
  <si>
    <t>Calculation of Sailing Experience as per Category 2:</t>
  </si>
  <si>
    <t>To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</si>
</sst>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u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1"/>
      <color theme="1"/>
      <name val="Verdana"/>
      <family val="2"/>
    </font>
    <font>
      <b/>
      <u/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1" fontId="0" fillId="0" borderId="0" xfId="0" applyNumberFormat="1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6" fillId="0" borderId="0" xfId="0" applyFont="1"/>
    <xf numFmtId="14" fontId="0" fillId="0" borderId="1" xfId="0" applyNumberForma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64" fontId="7" fillId="2" borderId="1" xfId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1" fillId="0" borderId="4" xfId="0" applyFont="1" applyBorder="1"/>
    <xf numFmtId="14" fontId="7" fillId="0" borderId="0" xfId="0" applyNumberFormat="1" applyFont="1" applyBorder="1" applyAlignment="1">
      <alignment horizontal="left"/>
    </xf>
    <xf numFmtId="164" fontId="7" fillId="0" borderId="0" xfId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1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/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0" fontId="9" fillId="0" borderId="0" xfId="0" applyFont="1"/>
    <xf numFmtId="0" fontId="8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64" fontId="11" fillId="2" borderId="1" xfId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12" fillId="0" borderId="0" xfId="0" applyFont="1"/>
    <xf numFmtId="1" fontId="9" fillId="0" borderId="0" xfId="0" applyNumberFormat="1" applyFont="1" applyBorder="1"/>
    <xf numFmtId="0" fontId="9" fillId="0" borderId="0" xfId="0" applyFont="1" applyBorder="1"/>
    <xf numFmtId="164" fontId="11" fillId="2" borderId="5" xfId="1" applyFont="1" applyFill="1" applyBorder="1" applyAlignment="1">
      <alignment horizontal="center"/>
    </xf>
    <xf numFmtId="0" fontId="13" fillId="0" borderId="0" xfId="0" applyFont="1"/>
    <xf numFmtId="164" fontId="11" fillId="0" borderId="0" xfId="1" applyFont="1" applyFill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8" fillId="2" borderId="1" xfId="1" applyFont="1" applyFill="1" applyBorder="1" applyAlignment="1">
      <alignment horizontal="left"/>
    </xf>
    <xf numFmtId="164" fontId="9" fillId="0" borderId="1" xfId="1" applyFont="1" applyBorder="1" applyAlignment="1">
      <alignment horizontal="left"/>
    </xf>
    <xf numFmtId="164" fontId="9" fillId="2" borderId="1" xfId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left"/>
    </xf>
    <xf numFmtId="14" fontId="11" fillId="0" borderId="7" xfId="0" applyNumberFormat="1" applyFont="1" applyBorder="1" applyAlignment="1">
      <alignment horizontal="left"/>
    </xf>
    <xf numFmtId="14" fontId="11" fillId="0" borderId="5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>
      <selection activeCell="D45" sqref="D45"/>
    </sheetView>
  </sheetViews>
  <sheetFormatPr defaultRowHeight="15" x14ac:dyDescent="0.25"/>
  <cols>
    <col min="1" max="1" width="6" customWidth="1"/>
    <col min="2" max="2" width="18.85546875" customWidth="1"/>
    <col min="3" max="3" width="21.7109375" customWidth="1"/>
    <col min="4" max="4" width="21.140625" customWidth="1"/>
    <col min="5" max="5" width="24.28515625" bestFit="1" customWidth="1"/>
    <col min="6" max="6" width="19.42578125" customWidth="1"/>
  </cols>
  <sheetData>
    <row r="1" spans="1:6" x14ac:dyDescent="0.25">
      <c r="A1" s="109" t="s">
        <v>271</v>
      </c>
      <c r="B1" s="109"/>
      <c r="C1" s="109"/>
      <c r="D1" s="109"/>
      <c r="E1" s="109"/>
    </row>
    <row r="3" spans="1:6" x14ac:dyDescent="0.25">
      <c r="B3" s="60" t="s">
        <v>1</v>
      </c>
      <c r="C3" s="61"/>
      <c r="D3" s="62"/>
      <c r="E3" s="62"/>
      <c r="F3" s="62"/>
    </row>
    <row r="4" spans="1:6" x14ac:dyDescent="0.25">
      <c r="B4" s="60" t="s">
        <v>0</v>
      </c>
      <c r="C4" s="61"/>
      <c r="D4" s="62"/>
      <c r="E4" s="62"/>
      <c r="F4" s="62"/>
    </row>
    <row r="5" spans="1:6" x14ac:dyDescent="0.25">
      <c r="B5" s="62"/>
      <c r="C5" s="62"/>
      <c r="D5" s="62"/>
      <c r="E5" s="62"/>
      <c r="F5" s="62"/>
    </row>
    <row r="6" spans="1:6" x14ac:dyDescent="0.25">
      <c r="B6" s="79" t="s">
        <v>3</v>
      </c>
      <c r="C6" s="79"/>
      <c r="D6" s="81" t="s">
        <v>6</v>
      </c>
      <c r="E6" s="80" t="s">
        <v>263</v>
      </c>
      <c r="F6" s="62"/>
    </row>
    <row r="7" spans="1:6" x14ac:dyDescent="0.25">
      <c r="B7" s="63" t="s">
        <v>262</v>
      </c>
      <c r="C7" s="63" t="s">
        <v>272</v>
      </c>
      <c r="D7" s="82"/>
      <c r="E7" s="80"/>
      <c r="F7" s="62"/>
    </row>
    <row r="8" spans="1:6" x14ac:dyDescent="0.25">
      <c r="B8" s="64"/>
      <c r="C8" s="64"/>
      <c r="D8" s="64"/>
      <c r="E8" s="76"/>
      <c r="F8" s="62"/>
    </row>
    <row r="9" spans="1:6" x14ac:dyDescent="0.25">
      <c r="B9" s="64"/>
      <c r="C9" s="64"/>
      <c r="D9" s="64"/>
      <c r="E9" s="76"/>
      <c r="F9" s="62"/>
    </row>
    <row r="10" spans="1:6" x14ac:dyDescent="0.25">
      <c r="B10" s="64"/>
      <c r="C10" s="64"/>
      <c r="D10" s="64"/>
      <c r="E10" s="76"/>
      <c r="F10" s="62"/>
    </row>
    <row r="11" spans="1:6" x14ac:dyDescent="0.25">
      <c r="B11" s="64"/>
      <c r="C11" s="64"/>
      <c r="D11" s="64"/>
      <c r="E11" s="76"/>
      <c r="F11" s="62"/>
    </row>
    <row r="12" spans="1:6" x14ac:dyDescent="0.25">
      <c r="B12" s="64"/>
      <c r="C12" s="64"/>
      <c r="D12" s="64"/>
      <c r="E12" s="76"/>
      <c r="F12" s="62"/>
    </row>
    <row r="13" spans="1:6" x14ac:dyDescent="0.25">
      <c r="B13" s="64"/>
      <c r="C13" s="64"/>
      <c r="D13" s="64"/>
      <c r="E13" s="76"/>
      <c r="F13" s="62"/>
    </row>
    <row r="14" spans="1:6" x14ac:dyDescent="0.25">
      <c r="B14" s="64"/>
      <c r="C14" s="64"/>
      <c r="D14" s="64"/>
      <c r="E14" s="76"/>
      <c r="F14" s="62"/>
    </row>
    <row r="15" spans="1:6" x14ac:dyDescent="0.25">
      <c r="B15" s="64"/>
      <c r="C15" s="64"/>
      <c r="D15" s="64"/>
      <c r="E15" s="76"/>
      <c r="F15" s="62"/>
    </row>
    <row r="16" spans="1:6" x14ac:dyDescent="0.25">
      <c r="B16" s="64"/>
      <c r="C16" s="64"/>
      <c r="D16" s="64"/>
      <c r="E16" s="76"/>
      <c r="F16" s="62"/>
    </row>
    <row r="17" spans="2:6" x14ac:dyDescent="0.25">
      <c r="B17" s="64"/>
      <c r="C17" s="64"/>
      <c r="D17" s="64"/>
      <c r="E17" s="76"/>
      <c r="F17" s="62"/>
    </row>
    <row r="18" spans="2:6" x14ac:dyDescent="0.25">
      <c r="B18" s="64"/>
      <c r="C18" s="64"/>
      <c r="D18" s="64"/>
      <c r="E18" s="76"/>
      <c r="F18" s="62"/>
    </row>
    <row r="19" spans="2:6" x14ac:dyDescent="0.25">
      <c r="B19" s="64"/>
      <c r="C19" s="64"/>
      <c r="D19" s="64"/>
      <c r="E19" s="76"/>
      <c r="F19" s="62"/>
    </row>
    <row r="20" spans="2:6" x14ac:dyDescent="0.25">
      <c r="B20" s="64"/>
      <c r="C20" s="64"/>
      <c r="D20" s="64"/>
      <c r="E20" s="76"/>
      <c r="F20" s="62"/>
    </row>
    <row r="21" spans="2:6" x14ac:dyDescent="0.25">
      <c r="B21" s="64"/>
      <c r="C21" s="64"/>
      <c r="D21" s="64"/>
      <c r="E21" s="76"/>
      <c r="F21" s="62"/>
    </row>
    <row r="22" spans="2:6" x14ac:dyDescent="0.25">
      <c r="B22" s="64"/>
      <c r="C22" s="64"/>
      <c r="D22" s="64"/>
      <c r="E22" s="76"/>
      <c r="F22" s="62"/>
    </row>
    <row r="23" spans="2:6" x14ac:dyDescent="0.25">
      <c r="B23" s="64"/>
      <c r="C23" s="64"/>
      <c r="D23" s="64"/>
      <c r="E23" s="76"/>
      <c r="F23" s="62"/>
    </row>
    <row r="24" spans="2:6" x14ac:dyDescent="0.25">
      <c r="B24" s="64"/>
      <c r="C24" s="64"/>
      <c r="D24" s="64"/>
      <c r="E24" s="76"/>
      <c r="F24" s="62"/>
    </row>
    <row r="25" spans="2:6" x14ac:dyDescent="0.25">
      <c r="B25" s="64"/>
      <c r="C25" s="78"/>
      <c r="D25" s="64"/>
      <c r="E25" s="76"/>
      <c r="F25" s="62"/>
    </row>
    <row r="26" spans="2:6" x14ac:dyDescent="0.25">
      <c r="B26" s="64"/>
      <c r="C26" s="64"/>
      <c r="D26" s="64"/>
      <c r="E26" s="76"/>
      <c r="F26" s="62"/>
    </row>
    <row r="27" spans="2:6" x14ac:dyDescent="0.25">
      <c r="B27" s="64"/>
      <c r="C27" s="64"/>
      <c r="D27" s="64"/>
      <c r="E27" s="76"/>
      <c r="F27" s="62"/>
    </row>
    <row r="28" spans="2:6" x14ac:dyDescent="0.25">
      <c r="B28" s="64"/>
      <c r="C28" s="64"/>
      <c r="D28" s="64"/>
      <c r="E28" s="76"/>
      <c r="F28" s="62"/>
    </row>
    <row r="29" spans="2:6" x14ac:dyDescent="0.25">
      <c r="B29" s="64"/>
      <c r="C29" s="64"/>
      <c r="D29" s="64"/>
      <c r="E29" s="76"/>
      <c r="F29" s="62"/>
    </row>
    <row r="30" spans="2:6" x14ac:dyDescent="0.25">
      <c r="B30" s="64"/>
      <c r="C30" s="64"/>
      <c r="D30" s="64"/>
      <c r="E30" s="76"/>
      <c r="F30" s="62"/>
    </row>
    <row r="31" spans="2:6" x14ac:dyDescent="0.25">
      <c r="B31" s="64"/>
      <c r="C31" s="64"/>
      <c r="D31" s="64"/>
      <c r="E31" s="76"/>
      <c r="F31" s="62"/>
    </row>
    <row r="32" spans="2:6" x14ac:dyDescent="0.25">
      <c r="B32" s="64"/>
      <c r="C32" s="64"/>
      <c r="D32" s="64"/>
      <c r="E32" s="76"/>
      <c r="F32" s="62"/>
    </row>
    <row r="33" spans="2:6" x14ac:dyDescent="0.25">
      <c r="B33" s="64"/>
      <c r="C33" s="64"/>
      <c r="D33" s="64"/>
      <c r="E33" s="76"/>
      <c r="F33" s="62"/>
    </row>
    <row r="34" spans="2:6" x14ac:dyDescent="0.25">
      <c r="B34" s="83" t="s">
        <v>264</v>
      </c>
      <c r="C34" s="84"/>
      <c r="D34" s="85"/>
      <c r="E34" s="75">
        <f>SUM(E8:E29)</f>
        <v>0</v>
      </c>
      <c r="F34" s="62"/>
    </row>
    <row r="35" spans="2:6" x14ac:dyDescent="0.25">
      <c r="B35" s="83" t="s">
        <v>84</v>
      </c>
      <c r="C35" s="84"/>
      <c r="D35" s="85"/>
      <c r="E35" s="65" t="str">
        <f>DATEDIF(0,E34,"y")&amp;" Y "&amp;DATEDIF(0,E34,"ym")&amp;" M "&amp;DATEDIF(0,E34,"md")&amp;" D "</f>
        <v xml:space="preserve">0 Y 0 M 0 D </v>
      </c>
      <c r="F35" s="62"/>
    </row>
    <row r="36" spans="2:6" x14ac:dyDescent="0.25">
      <c r="B36" s="83" t="s">
        <v>267</v>
      </c>
      <c r="C36" s="84"/>
      <c r="D36" s="85"/>
      <c r="E36" s="65">
        <f>SUM(E30:E33)</f>
        <v>0</v>
      </c>
      <c r="F36" s="62"/>
    </row>
    <row r="37" spans="2:6" x14ac:dyDescent="0.25">
      <c r="B37" s="83" t="s">
        <v>268</v>
      </c>
      <c r="C37" s="84"/>
      <c r="D37" s="85"/>
      <c r="E37" s="65" t="str">
        <f>DATEDIF(0,E36,"y")&amp;" Y "&amp;DATEDIF(0,E36,"ym")&amp;" M "&amp;DATEDIF(0,E36,"md")&amp;" D "</f>
        <v xml:space="preserve">0 Y 0 M 0 D </v>
      </c>
      <c r="F37" s="62"/>
    </row>
    <row r="38" spans="2:6" x14ac:dyDescent="0.25">
      <c r="B38" s="83" t="s">
        <v>265</v>
      </c>
      <c r="C38" s="84"/>
      <c r="D38" s="85"/>
      <c r="E38" s="66">
        <f>+E34+E36</f>
        <v>0</v>
      </c>
      <c r="F38" s="62"/>
    </row>
    <row r="39" spans="2:6" x14ac:dyDescent="0.25">
      <c r="B39" s="83" t="s">
        <v>260</v>
      </c>
      <c r="C39" s="84"/>
      <c r="D39" s="85"/>
      <c r="E39" s="65" t="str">
        <f>DATEDIF(0,E38,"y")&amp;" Y "&amp;DATEDIF(0,E38,"ym")&amp;" M "&amp;DATEDIF(0,E38,"md")&amp;" D "</f>
        <v xml:space="preserve">0 Y 0 M 0 D </v>
      </c>
      <c r="F39" s="62"/>
    </row>
    <row r="40" spans="2:6" x14ac:dyDescent="0.25">
      <c r="B40" s="67"/>
      <c r="C40" s="62"/>
      <c r="D40" s="68"/>
      <c r="E40" s="69"/>
      <c r="F40" s="62"/>
    </row>
    <row r="41" spans="2:6" x14ac:dyDescent="0.25">
      <c r="B41" s="70"/>
      <c r="C41" s="70"/>
      <c r="D41" s="70"/>
      <c r="E41" s="70"/>
      <c r="F41" s="62"/>
    </row>
    <row r="42" spans="2:6" x14ac:dyDescent="0.25">
      <c r="B42" s="79" t="s">
        <v>96</v>
      </c>
      <c r="C42" s="79"/>
      <c r="D42" s="81" t="s">
        <v>97</v>
      </c>
      <c r="E42" s="81" t="s">
        <v>98</v>
      </c>
      <c r="F42" s="80" t="s">
        <v>263</v>
      </c>
    </row>
    <row r="43" spans="2:6" x14ac:dyDescent="0.25">
      <c r="B43" s="63" t="s">
        <v>262</v>
      </c>
      <c r="C43" s="63" t="s">
        <v>272</v>
      </c>
      <c r="D43" s="82"/>
      <c r="E43" s="82"/>
      <c r="F43" s="80"/>
    </row>
    <row r="44" spans="2:6" x14ac:dyDescent="0.25">
      <c r="B44" s="64"/>
      <c r="C44" s="64"/>
      <c r="D44" s="64"/>
      <c r="E44" s="61"/>
      <c r="F44" s="74">
        <f>(C44-B44)</f>
        <v>0</v>
      </c>
    </row>
    <row r="45" spans="2:6" x14ac:dyDescent="0.25">
      <c r="B45" s="64"/>
      <c r="C45" s="64"/>
      <c r="D45" s="64"/>
      <c r="E45" s="61"/>
      <c r="F45" s="74">
        <f t="shared" ref="F45:F47" si="0">(C45-B45)</f>
        <v>0</v>
      </c>
    </row>
    <row r="46" spans="2:6" x14ac:dyDescent="0.25">
      <c r="B46" s="64"/>
      <c r="C46" s="64"/>
      <c r="D46" s="64"/>
      <c r="E46" s="61"/>
      <c r="F46" s="74">
        <f t="shared" si="0"/>
        <v>0</v>
      </c>
    </row>
    <row r="47" spans="2:6" x14ac:dyDescent="0.25">
      <c r="B47" s="64"/>
      <c r="C47" s="64"/>
      <c r="D47" s="64"/>
      <c r="E47" s="61"/>
      <c r="F47" s="74">
        <f t="shared" si="0"/>
        <v>0</v>
      </c>
    </row>
    <row r="48" spans="2:6" x14ac:dyDescent="0.25">
      <c r="B48" s="87" t="s">
        <v>269</v>
      </c>
      <c r="C48" s="87"/>
      <c r="D48" s="87"/>
      <c r="E48" s="87"/>
      <c r="F48" s="77">
        <f>SUM(F44:F47)</f>
        <v>0</v>
      </c>
    </row>
    <row r="49" spans="2:6" x14ac:dyDescent="0.25">
      <c r="B49" s="87" t="s">
        <v>270</v>
      </c>
      <c r="C49" s="87"/>
      <c r="D49" s="87"/>
      <c r="E49" s="87"/>
      <c r="F49" s="71" t="str">
        <f>DATEDIF(0,F48,"y")&amp;" Y "&amp;DATEDIF(0,F48,"ym")&amp;" M "&amp;DATEDIF(0,F48,"md")&amp;" D "</f>
        <v xml:space="preserve">0 Y 0 M 0 D </v>
      </c>
    </row>
    <row r="50" spans="2:6" x14ac:dyDescent="0.25">
      <c r="B50" s="72"/>
      <c r="C50" s="62"/>
      <c r="D50" s="62"/>
      <c r="E50" s="62"/>
      <c r="F50" s="73"/>
    </row>
    <row r="51" spans="2:6" x14ac:dyDescent="0.25">
      <c r="B51" s="62"/>
      <c r="C51" s="62"/>
      <c r="D51" s="62"/>
      <c r="E51" s="62"/>
      <c r="F51" s="62"/>
    </row>
    <row r="52" spans="2:6" x14ac:dyDescent="0.25">
      <c r="B52" s="86" t="s">
        <v>266</v>
      </c>
      <c r="C52" s="86"/>
      <c r="D52" s="86"/>
      <c r="E52" s="86"/>
      <c r="F52" s="77">
        <f>+E38+F48</f>
        <v>0</v>
      </c>
    </row>
    <row r="53" spans="2:6" x14ac:dyDescent="0.25">
      <c r="B53" s="86" t="s">
        <v>105</v>
      </c>
      <c r="C53" s="86"/>
      <c r="D53" s="86"/>
      <c r="E53" s="86"/>
      <c r="F53" s="71" t="str">
        <f>DATEDIF(0,F52,"y")&amp;" Y "&amp;DATEDIF(0,F52,"ym")&amp;" M "&amp;DATEDIF(0,F52,"md")&amp;" D "</f>
        <v xml:space="preserve">0 Y 0 M 0 D </v>
      </c>
    </row>
  </sheetData>
  <mergeCells count="18">
    <mergeCell ref="A1:E1"/>
    <mergeCell ref="B36:D36"/>
    <mergeCell ref="B37:D37"/>
    <mergeCell ref="F42:F43"/>
    <mergeCell ref="E42:E43"/>
    <mergeCell ref="B53:E53"/>
    <mergeCell ref="B52:E52"/>
    <mergeCell ref="B48:E48"/>
    <mergeCell ref="B49:E49"/>
    <mergeCell ref="B38:D38"/>
    <mergeCell ref="B39:D39"/>
    <mergeCell ref="B42:C42"/>
    <mergeCell ref="D42:D43"/>
    <mergeCell ref="B6:C6"/>
    <mergeCell ref="E6:E7"/>
    <mergeCell ref="D6:D7"/>
    <mergeCell ref="B34:D34"/>
    <mergeCell ref="B35:D35"/>
  </mergeCells>
  <pageMargins left="0.43307086614173229" right="0.39370078740157483" top="0.98425196850393704" bottom="0.74803149606299213" header="0.31496062992125984" footer="0.31496062992125984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topLeftCell="A31" workbookViewId="0">
      <selection activeCell="B5" sqref="B5"/>
    </sheetView>
  </sheetViews>
  <sheetFormatPr defaultRowHeight="15" x14ac:dyDescent="0.25"/>
  <cols>
    <col min="2" max="2" width="14.85546875" bestFit="1" customWidth="1"/>
    <col min="3" max="3" width="12.42578125" customWidth="1"/>
    <col min="4" max="4" width="17.5703125" customWidth="1"/>
    <col min="5" max="6" width="14.28515625" bestFit="1" customWidth="1"/>
  </cols>
  <sheetData>
    <row r="2" spans="2:5" x14ac:dyDescent="0.25">
      <c r="B2" s="29" t="s">
        <v>91</v>
      </c>
      <c r="C2" s="90">
        <v>10</v>
      </c>
      <c r="D2" s="90"/>
    </row>
    <row r="3" spans="2:5" x14ac:dyDescent="0.25">
      <c r="B3" s="3" t="s">
        <v>1</v>
      </c>
      <c r="C3" s="90" t="s">
        <v>41</v>
      </c>
      <c r="D3" s="90"/>
    </row>
    <row r="4" spans="2:5" x14ac:dyDescent="0.25">
      <c r="B4" s="3" t="s">
        <v>0</v>
      </c>
      <c r="C4" s="90" t="s">
        <v>89</v>
      </c>
      <c r="D4" s="90"/>
    </row>
    <row r="6" spans="2:5" x14ac:dyDescent="0.25">
      <c r="B6" s="91" t="s">
        <v>3</v>
      </c>
      <c r="C6" s="91"/>
      <c r="D6" s="92" t="s">
        <v>6</v>
      </c>
      <c r="E6" s="94" t="s">
        <v>2</v>
      </c>
    </row>
    <row r="7" spans="2:5" x14ac:dyDescent="0.25">
      <c r="B7" s="8" t="s">
        <v>4</v>
      </c>
      <c r="C7" s="8" t="s">
        <v>5</v>
      </c>
      <c r="D7" s="93"/>
      <c r="E7" s="94"/>
    </row>
    <row r="8" spans="2:5" x14ac:dyDescent="0.25">
      <c r="B8" s="4">
        <v>36269</v>
      </c>
      <c r="C8" s="4">
        <v>36646</v>
      </c>
      <c r="D8" s="10" t="s">
        <v>28</v>
      </c>
      <c r="E8" s="15">
        <f>(C8-B8)+1</f>
        <v>378</v>
      </c>
    </row>
    <row r="9" spans="2:5" x14ac:dyDescent="0.25">
      <c r="B9" s="4">
        <v>36791</v>
      </c>
      <c r="C9" s="4">
        <v>37085</v>
      </c>
      <c r="D9" s="10" t="s">
        <v>28</v>
      </c>
      <c r="E9" s="15">
        <f t="shared" ref="E9:E31" si="0">(C9-B9)+1</f>
        <v>295</v>
      </c>
    </row>
    <row r="10" spans="2:5" x14ac:dyDescent="0.25">
      <c r="B10" s="4">
        <v>37093</v>
      </c>
      <c r="C10" s="4">
        <v>37537</v>
      </c>
      <c r="D10" s="10" t="s">
        <v>28</v>
      </c>
      <c r="E10" s="15">
        <f t="shared" si="0"/>
        <v>445</v>
      </c>
    </row>
    <row r="11" spans="2:5" x14ac:dyDescent="0.25">
      <c r="B11" s="4">
        <v>37956</v>
      </c>
      <c r="C11" s="4">
        <v>38203</v>
      </c>
      <c r="D11" s="10" t="s">
        <v>10</v>
      </c>
      <c r="E11" s="15">
        <f t="shared" si="0"/>
        <v>248</v>
      </c>
    </row>
    <row r="12" spans="2:5" x14ac:dyDescent="0.25">
      <c r="B12" s="4">
        <v>38344</v>
      </c>
      <c r="C12" s="4">
        <v>38493</v>
      </c>
      <c r="D12" s="10" t="s">
        <v>10</v>
      </c>
      <c r="E12" s="15">
        <f t="shared" si="0"/>
        <v>150</v>
      </c>
    </row>
    <row r="13" spans="2:5" x14ac:dyDescent="0.25">
      <c r="B13" s="4">
        <v>38542</v>
      </c>
      <c r="C13" s="4">
        <v>38703</v>
      </c>
      <c r="D13" s="10" t="s">
        <v>9</v>
      </c>
      <c r="E13" s="15">
        <f t="shared" si="0"/>
        <v>162</v>
      </c>
    </row>
    <row r="14" spans="2:5" x14ac:dyDescent="0.25">
      <c r="B14" s="4">
        <v>39085</v>
      </c>
      <c r="C14" s="4">
        <v>39219</v>
      </c>
      <c r="D14" s="10" t="s">
        <v>9</v>
      </c>
      <c r="E14" s="15">
        <f t="shared" si="0"/>
        <v>135</v>
      </c>
    </row>
    <row r="15" spans="2:5" x14ac:dyDescent="0.25">
      <c r="B15" s="4">
        <v>39362</v>
      </c>
      <c r="C15" s="4">
        <v>39442</v>
      </c>
      <c r="D15" s="9" t="s">
        <v>7</v>
      </c>
      <c r="E15" s="15">
        <f t="shared" si="0"/>
        <v>81</v>
      </c>
    </row>
    <row r="16" spans="2:5" x14ac:dyDescent="0.25">
      <c r="B16" s="4">
        <v>39584</v>
      </c>
      <c r="C16" s="4">
        <v>39736</v>
      </c>
      <c r="D16" s="9" t="s">
        <v>7</v>
      </c>
      <c r="E16" s="15">
        <f t="shared" si="0"/>
        <v>153</v>
      </c>
    </row>
    <row r="17" spans="2:9" x14ac:dyDescent="0.25">
      <c r="B17" s="4">
        <v>39805</v>
      </c>
      <c r="C17" s="4">
        <v>39936</v>
      </c>
      <c r="D17" s="9" t="s">
        <v>7</v>
      </c>
      <c r="E17" s="15">
        <f t="shared" si="0"/>
        <v>132</v>
      </c>
    </row>
    <row r="18" spans="2:9" x14ac:dyDescent="0.25">
      <c r="B18" s="4">
        <v>40122</v>
      </c>
      <c r="C18" s="4">
        <v>40259</v>
      </c>
      <c r="D18" s="9" t="s">
        <v>7</v>
      </c>
      <c r="E18" s="15">
        <f t="shared" si="0"/>
        <v>138</v>
      </c>
    </row>
    <row r="19" spans="2:9" x14ac:dyDescent="0.25">
      <c r="B19" s="4">
        <v>40356</v>
      </c>
      <c r="C19" s="4">
        <v>40486</v>
      </c>
      <c r="D19" s="9" t="s">
        <v>7</v>
      </c>
      <c r="E19" s="15">
        <f t="shared" si="0"/>
        <v>131</v>
      </c>
    </row>
    <row r="20" spans="2:9" x14ac:dyDescent="0.25">
      <c r="B20" s="4">
        <v>40554</v>
      </c>
      <c r="C20" s="4">
        <v>40655</v>
      </c>
      <c r="D20" s="9" t="s">
        <v>7</v>
      </c>
      <c r="E20" s="15">
        <f t="shared" si="0"/>
        <v>102</v>
      </c>
    </row>
    <row r="21" spans="2:9" x14ac:dyDescent="0.25">
      <c r="B21" s="4">
        <v>40746</v>
      </c>
      <c r="C21" s="4">
        <v>40875</v>
      </c>
      <c r="D21" s="9" t="s">
        <v>7</v>
      </c>
      <c r="E21" s="15">
        <f t="shared" si="0"/>
        <v>130</v>
      </c>
    </row>
    <row r="22" spans="2:9" x14ac:dyDescent="0.25">
      <c r="B22" s="4">
        <v>41014</v>
      </c>
      <c r="C22" s="4">
        <v>41123</v>
      </c>
      <c r="D22" s="9" t="s">
        <v>7</v>
      </c>
      <c r="E22" s="15">
        <f t="shared" si="0"/>
        <v>110</v>
      </c>
    </row>
    <row r="23" spans="2:9" x14ac:dyDescent="0.25">
      <c r="B23" s="4">
        <v>41248</v>
      </c>
      <c r="C23" s="4">
        <v>41393</v>
      </c>
      <c r="D23" s="9" t="s">
        <v>7</v>
      </c>
      <c r="E23" s="15">
        <f t="shared" si="0"/>
        <v>146</v>
      </c>
    </row>
    <row r="24" spans="2:9" x14ac:dyDescent="0.25">
      <c r="B24" s="4">
        <v>41487</v>
      </c>
      <c r="C24" s="4">
        <v>41606</v>
      </c>
      <c r="D24" s="9" t="s">
        <v>7</v>
      </c>
      <c r="E24" s="15">
        <f t="shared" si="0"/>
        <v>120</v>
      </c>
    </row>
    <row r="25" spans="2:9" x14ac:dyDescent="0.25">
      <c r="B25" s="4">
        <v>41640</v>
      </c>
      <c r="C25" s="4">
        <v>41759</v>
      </c>
      <c r="D25" s="23" t="s">
        <v>8</v>
      </c>
      <c r="E25" s="15">
        <f t="shared" si="0"/>
        <v>120</v>
      </c>
    </row>
    <row r="26" spans="2:9" x14ac:dyDescent="0.25">
      <c r="B26" s="4">
        <v>41919</v>
      </c>
      <c r="C26" s="4">
        <v>42074</v>
      </c>
      <c r="D26" s="23" t="s">
        <v>8</v>
      </c>
      <c r="E26" s="15">
        <f t="shared" si="0"/>
        <v>156</v>
      </c>
    </row>
    <row r="27" spans="2:9" x14ac:dyDescent="0.25">
      <c r="B27" s="4">
        <v>42379</v>
      </c>
      <c r="C27" s="4">
        <v>42498</v>
      </c>
      <c r="D27" s="23" t="s">
        <v>8</v>
      </c>
      <c r="E27" s="15">
        <f t="shared" si="0"/>
        <v>120</v>
      </c>
    </row>
    <row r="28" spans="2:9" x14ac:dyDescent="0.25">
      <c r="B28" s="4">
        <v>42537</v>
      </c>
      <c r="C28" s="4">
        <v>42548</v>
      </c>
      <c r="D28" s="23" t="s">
        <v>8</v>
      </c>
      <c r="E28" s="15">
        <f t="shared" si="0"/>
        <v>12</v>
      </c>
    </row>
    <row r="29" spans="2:9" x14ac:dyDescent="0.25">
      <c r="B29" s="4">
        <v>42640</v>
      </c>
      <c r="C29" s="4">
        <v>42764</v>
      </c>
      <c r="D29" s="23" t="s">
        <v>8</v>
      </c>
      <c r="E29" s="15">
        <f t="shared" si="0"/>
        <v>125</v>
      </c>
    </row>
    <row r="30" spans="2:9" x14ac:dyDescent="0.25">
      <c r="B30" s="4">
        <v>42862</v>
      </c>
      <c r="C30" s="4">
        <v>43007</v>
      </c>
      <c r="D30" s="23" t="s">
        <v>8</v>
      </c>
      <c r="E30" s="15">
        <f t="shared" si="0"/>
        <v>146</v>
      </c>
    </row>
    <row r="31" spans="2:9" x14ac:dyDescent="0.25">
      <c r="B31" s="4">
        <v>43107</v>
      </c>
      <c r="C31" s="4">
        <v>43166</v>
      </c>
      <c r="D31" s="23" t="s">
        <v>8</v>
      </c>
      <c r="E31" s="15">
        <f t="shared" si="0"/>
        <v>60</v>
      </c>
      <c r="I31" s="2"/>
    </row>
    <row r="32" spans="2:9" ht="15.75" x14ac:dyDescent="0.3">
      <c r="B32" s="97" t="s">
        <v>83</v>
      </c>
      <c r="C32" s="98"/>
      <c r="D32" s="99"/>
      <c r="E32" s="19">
        <f>SUM(E15:E31)</f>
        <v>1982</v>
      </c>
      <c r="F32" s="2"/>
    </row>
    <row r="33" spans="2:6" ht="15.75" x14ac:dyDescent="0.3">
      <c r="B33" s="97" t="s">
        <v>84</v>
      </c>
      <c r="C33" s="98"/>
      <c r="D33" s="99"/>
      <c r="E33" s="20" t="str">
        <f>DATEDIF(0,E32,"y")&amp;" Y "&amp;DATEDIF(0,E32,"ym")&amp;" M "&amp;DATEDIF(0,E32,"md")&amp;" D "</f>
        <v xml:space="preserve">5 Y 5 M 4 D </v>
      </c>
      <c r="F33" s="2"/>
    </row>
    <row r="34" spans="2:6" ht="15.75" x14ac:dyDescent="0.3">
      <c r="B34" s="97" t="s">
        <v>85</v>
      </c>
      <c r="C34" s="98"/>
      <c r="D34" s="99"/>
      <c r="E34" s="19">
        <f>SUM(E8:E31)</f>
        <v>3795</v>
      </c>
      <c r="F34" s="2"/>
    </row>
    <row r="35" spans="2:6" ht="15.75" x14ac:dyDescent="0.3">
      <c r="B35" s="97" t="s">
        <v>86</v>
      </c>
      <c r="C35" s="98"/>
      <c r="D35" s="99"/>
      <c r="E35" s="20" t="str">
        <f>DATEDIF(0,E34,"y")&amp;" Y "&amp;DATEDIF(0,E34,"ym")&amp;" M "&amp;DATEDIF(0,E34,"md")&amp;" D "</f>
        <v xml:space="preserve">10 Y 4 M 22 D </v>
      </c>
      <c r="F35" s="2"/>
    </row>
    <row r="36" spans="2:6" ht="15.75" x14ac:dyDescent="0.3">
      <c r="B36" s="88" t="s">
        <v>95</v>
      </c>
      <c r="C36" s="88"/>
      <c r="D36" s="88"/>
      <c r="E36" s="39">
        <f>E34*2</f>
        <v>7590</v>
      </c>
      <c r="F36" s="2"/>
    </row>
    <row r="37" spans="2:6" ht="15.75" x14ac:dyDescent="0.3">
      <c r="B37" s="88" t="s">
        <v>94</v>
      </c>
      <c r="C37" s="88"/>
      <c r="D37" s="88"/>
      <c r="E37" s="20" t="str">
        <f>DATEDIF(0,E36,"y")&amp;" Y "&amp;DATEDIF(0,E36,"ym")&amp;" M "&amp;DATEDIF(0,E36,"md")&amp;" D "</f>
        <v xml:space="preserve">20 Y 9 M 11 D </v>
      </c>
      <c r="F37" s="2"/>
    </row>
    <row r="38" spans="2:6" x14ac:dyDescent="0.25">
      <c r="B38" s="27"/>
      <c r="C38" s="27"/>
      <c r="D38" s="28"/>
      <c r="E38" s="28"/>
      <c r="F38" s="2"/>
    </row>
    <row r="40" spans="2:6" x14ac:dyDescent="0.25">
      <c r="B40" s="91" t="s">
        <v>96</v>
      </c>
      <c r="C40" s="91"/>
      <c r="D40" s="92" t="s">
        <v>97</v>
      </c>
      <c r="E40" s="92" t="s">
        <v>120</v>
      </c>
      <c r="F40" s="94" t="s">
        <v>2</v>
      </c>
    </row>
    <row r="41" spans="2:6" x14ac:dyDescent="0.25">
      <c r="B41" s="40" t="s">
        <v>4</v>
      </c>
      <c r="C41" s="40" t="s">
        <v>5</v>
      </c>
      <c r="D41" s="93"/>
      <c r="E41" s="93"/>
      <c r="F41" s="94"/>
    </row>
    <row r="42" spans="2:6" x14ac:dyDescent="0.25">
      <c r="B42" s="46"/>
      <c r="C42" s="46"/>
      <c r="D42" s="45"/>
      <c r="E42" s="45"/>
      <c r="F42" s="15"/>
    </row>
    <row r="43" spans="2:6" x14ac:dyDescent="0.25">
      <c r="B43" s="46"/>
      <c r="C43" s="46"/>
      <c r="D43" s="45"/>
      <c r="E43" s="45"/>
      <c r="F43" s="15"/>
    </row>
    <row r="44" spans="2:6" ht="15.75" x14ac:dyDescent="0.3">
      <c r="B44" s="88" t="s">
        <v>102</v>
      </c>
      <c r="C44" s="88"/>
      <c r="D44" s="88"/>
      <c r="E44" s="88"/>
      <c r="F44" s="47">
        <f>SUM(F42:F43)</f>
        <v>0</v>
      </c>
    </row>
    <row r="45" spans="2:6" ht="15.75" x14ac:dyDescent="0.3">
      <c r="B45" s="88" t="s">
        <v>103</v>
      </c>
      <c r="C45" s="88"/>
      <c r="D45" s="88"/>
      <c r="E45" s="88"/>
      <c r="F45" s="20" t="str">
        <f>DATEDIF(0,F44,"y")&amp;" Y "&amp;DATEDIF(0,F44,"ym")&amp;" M "&amp;DATEDIF(0,F44,"md")&amp;" D "</f>
        <v xml:space="preserve">0 Y 0 M 0 D </v>
      </c>
    </row>
    <row r="48" spans="2:6" x14ac:dyDescent="0.25">
      <c r="B48" s="89" t="s">
        <v>104</v>
      </c>
      <c r="C48" s="89"/>
      <c r="D48" s="89"/>
      <c r="E48" s="89"/>
      <c r="F48" s="21">
        <f>E36+F44</f>
        <v>7590</v>
      </c>
    </row>
    <row r="49" spans="2:6" ht="15.75" x14ac:dyDescent="0.3">
      <c r="B49" s="89" t="s">
        <v>105</v>
      </c>
      <c r="C49" s="89"/>
      <c r="D49" s="89"/>
      <c r="E49" s="89"/>
      <c r="F49" s="20" t="str">
        <f>DATEDIF(0,F48,"y")&amp;" Y "&amp;DATEDIF(0,F48,"ym")&amp;" M "&amp;DATEDIF(0,F48,"md")&amp;" D "</f>
        <v xml:space="preserve">20 Y 9 M 11 D </v>
      </c>
    </row>
  </sheetData>
  <mergeCells count="20">
    <mergeCell ref="F40:F41"/>
    <mergeCell ref="B44:E44"/>
    <mergeCell ref="B45:E45"/>
    <mergeCell ref="B48:E48"/>
    <mergeCell ref="B49:E49"/>
    <mergeCell ref="B40:C40"/>
    <mergeCell ref="D40:D41"/>
    <mergeCell ref="E40:E41"/>
    <mergeCell ref="B36:D36"/>
    <mergeCell ref="B37:D37"/>
    <mergeCell ref="E6:E7"/>
    <mergeCell ref="B32:D32"/>
    <mergeCell ref="B33:D33"/>
    <mergeCell ref="B34:D34"/>
    <mergeCell ref="B35:D35"/>
    <mergeCell ref="C3:D3"/>
    <mergeCell ref="C4:D4"/>
    <mergeCell ref="B6:C6"/>
    <mergeCell ref="D6:D7"/>
    <mergeCell ref="C2:D2"/>
  </mergeCells>
  <pageMargins left="0.95" right="0.7" top="0.47" bottom="0.48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4"/>
  <sheetViews>
    <sheetView topLeftCell="A31" workbookViewId="0">
      <selection activeCell="F49" sqref="F49"/>
    </sheetView>
  </sheetViews>
  <sheetFormatPr defaultRowHeight="15" x14ac:dyDescent="0.25"/>
  <cols>
    <col min="1" max="1" width="3.140625" customWidth="1"/>
    <col min="2" max="2" width="14.7109375" customWidth="1"/>
    <col min="3" max="3" width="14.140625" customWidth="1"/>
    <col min="4" max="4" width="18.140625" customWidth="1"/>
    <col min="5" max="5" width="16.5703125" customWidth="1"/>
    <col min="6" max="6" width="14.85546875" customWidth="1"/>
    <col min="7" max="7" width="9.5703125" customWidth="1"/>
    <col min="8" max="8" width="8.85546875" customWidth="1"/>
  </cols>
  <sheetData>
    <row r="3" spans="2:5" x14ac:dyDescent="0.25">
      <c r="B3" s="29" t="s">
        <v>91</v>
      </c>
      <c r="C3" s="90">
        <v>11</v>
      </c>
      <c r="D3" s="90"/>
    </row>
    <row r="4" spans="2:5" x14ac:dyDescent="0.25">
      <c r="B4" s="3" t="s">
        <v>1</v>
      </c>
      <c r="C4" s="90" t="s">
        <v>42</v>
      </c>
      <c r="D4" s="90"/>
    </row>
    <row r="5" spans="2:5" x14ac:dyDescent="0.25">
      <c r="B5" s="3" t="s">
        <v>0</v>
      </c>
      <c r="C5" s="90" t="s">
        <v>43</v>
      </c>
      <c r="D5" s="90"/>
    </row>
    <row r="7" spans="2:5" x14ac:dyDescent="0.25">
      <c r="B7" s="91" t="s">
        <v>3</v>
      </c>
      <c r="C7" s="91"/>
      <c r="D7" s="92" t="s">
        <v>6</v>
      </c>
      <c r="E7" s="94" t="s">
        <v>2</v>
      </c>
    </row>
    <row r="8" spans="2:5" x14ac:dyDescent="0.25">
      <c r="B8" s="8" t="s">
        <v>4</v>
      </c>
      <c r="C8" s="8" t="s">
        <v>5</v>
      </c>
      <c r="D8" s="93"/>
      <c r="E8" s="94"/>
    </row>
    <row r="9" spans="2:5" x14ac:dyDescent="0.25">
      <c r="B9" s="46">
        <v>32639</v>
      </c>
      <c r="C9" s="46">
        <v>32854</v>
      </c>
      <c r="D9" s="45" t="s">
        <v>9</v>
      </c>
      <c r="E9" s="50">
        <f>(C9-B9)+1</f>
        <v>216</v>
      </c>
    </row>
    <row r="10" spans="2:5" x14ac:dyDescent="0.25">
      <c r="B10" s="46">
        <v>33090</v>
      </c>
      <c r="C10" s="46">
        <v>33192</v>
      </c>
      <c r="D10" s="45" t="s">
        <v>9</v>
      </c>
      <c r="E10" s="50">
        <f t="shared" ref="E10:E24" si="0">(C10-B10)+1</f>
        <v>103</v>
      </c>
    </row>
    <row r="11" spans="2:5" x14ac:dyDescent="0.25">
      <c r="B11" s="46">
        <v>33193</v>
      </c>
      <c r="C11" s="46">
        <v>33254</v>
      </c>
      <c r="D11" s="45" t="s">
        <v>9</v>
      </c>
      <c r="E11" s="50">
        <f t="shared" si="0"/>
        <v>62</v>
      </c>
    </row>
    <row r="12" spans="2:5" x14ac:dyDescent="0.25">
      <c r="B12" s="46">
        <v>34290</v>
      </c>
      <c r="C12" s="46">
        <v>34501</v>
      </c>
      <c r="D12" s="45" t="s">
        <v>7</v>
      </c>
      <c r="E12" s="50">
        <f t="shared" si="0"/>
        <v>212</v>
      </c>
    </row>
    <row r="13" spans="2:5" x14ac:dyDescent="0.25">
      <c r="B13" s="46">
        <v>34615</v>
      </c>
      <c r="C13" s="46">
        <v>34869</v>
      </c>
      <c r="D13" s="45" t="s">
        <v>7</v>
      </c>
      <c r="E13" s="50">
        <f t="shared" si="0"/>
        <v>255</v>
      </c>
    </row>
    <row r="14" spans="2:5" x14ac:dyDescent="0.25">
      <c r="B14" s="46">
        <v>36338</v>
      </c>
      <c r="C14" s="46">
        <v>36439</v>
      </c>
      <c r="D14" s="45" t="s">
        <v>8</v>
      </c>
      <c r="E14" s="50">
        <f t="shared" si="0"/>
        <v>102</v>
      </c>
    </row>
    <row r="15" spans="2:5" x14ac:dyDescent="0.25">
      <c r="B15" s="46">
        <v>36577</v>
      </c>
      <c r="C15" s="46">
        <v>36675</v>
      </c>
      <c r="D15" s="45" t="s">
        <v>8</v>
      </c>
      <c r="E15" s="50">
        <f t="shared" si="0"/>
        <v>99</v>
      </c>
    </row>
    <row r="16" spans="2:5" x14ac:dyDescent="0.25">
      <c r="B16" s="46">
        <v>37587</v>
      </c>
      <c r="C16" s="46">
        <v>37719</v>
      </c>
      <c r="D16" s="45" t="s">
        <v>8</v>
      </c>
      <c r="E16" s="50">
        <f t="shared" si="0"/>
        <v>133</v>
      </c>
    </row>
    <row r="17" spans="2:6" x14ac:dyDescent="0.25">
      <c r="B17" s="46">
        <v>37835</v>
      </c>
      <c r="C17" s="46">
        <v>37880</v>
      </c>
      <c r="D17" s="45" t="s">
        <v>8</v>
      </c>
      <c r="E17" s="50">
        <f t="shared" si="0"/>
        <v>46</v>
      </c>
    </row>
    <row r="18" spans="2:6" x14ac:dyDescent="0.25">
      <c r="B18" s="46">
        <v>33255</v>
      </c>
      <c r="C18" s="46">
        <v>33403</v>
      </c>
      <c r="D18" s="45" t="s">
        <v>7</v>
      </c>
      <c r="E18" s="50">
        <f t="shared" si="0"/>
        <v>149</v>
      </c>
    </row>
    <row r="19" spans="2:6" x14ac:dyDescent="0.25">
      <c r="B19" s="46">
        <v>33493</v>
      </c>
      <c r="C19" s="46">
        <v>33611</v>
      </c>
      <c r="D19" s="45" t="s">
        <v>7</v>
      </c>
      <c r="E19" s="50">
        <f t="shared" si="0"/>
        <v>119</v>
      </c>
    </row>
    <row r="20" spans="2:6" x14ac:dyDescent="0.25">
      <c r="B20" s="46">
        <v>36765</v>
      </c>
      <c r="C20" s="46">
        <v>36832</v>
      </c>
      <c r="D20" s="45" t="s">
        <v>8</v>
      </c>
      <c r="E20" s="50">
        <f t="shared" si="0"/>
        <v>68</v>
      </c>
    </row>
    <row r="21" spans="2:6" x14ac:dyDescent="0.25">
      <c r="B21" s="46">
        <v>36970</v>
      </c>
      <c r="C21" s="46">
        <v>37149</v>
      </c>
      <c r="D21" s="51" t="s">
        <v>8</v>
      </c>
      <c r="E21" s="50">
        <f t="shared" si="0"/>
        <v>180</v>
      </c>
    </row>
    <row r="22" spans="2:6" x14ac:dyDescent="0.25">
      <c r="B22" s="46">
        <v>37328</v>
      </c>
      <c r="C22" s="46">
        <v>37503</v>
      </c>
      <c r="D22" s="51" t="s">
        <v>8</v>
      </c>
      <c r="E22" s="50">
        <f t="shared" si="0"/>
        <v>176</v>
      </c>
    </row>
    <row r="23" spans="2:6" x14ac:dyDescent="0.25">
      <c r="B23" s="46">
        <v>35756</v>
      </c>
      <c r="C23" s="46">
        <v>35919</v>
      </c>
      <c r="D23" s="51" t="s">
        <v>8</v>
      </c>
      <c r="E23" s="50">
        <f t="shared" si="0"/>
        <v>164</v>
      </c>
    </row>
    <row r="24" spans="2:6" x14ac:dyDescent="0.25">
      <c r="B24" s="46">
        <v>36078</v>
      </c>
      <c r="C24" s="46">
        <v>36292</v>
      </c>
      <c r="D24" s="51" t="s">
        <v>8</v>
      </c>
      <c r="E24" s="50">
        <f t="shared" si="0"/>
        <v>215</v>
      </c>
      <c r="F24" s="2"/>
    </row>
    <row r="25" spans="2:6" ht="15.75" x14ac:dyDescent="0.3">
      <c r="B25" s="97" t="s">
        <v>83</v>
      </c>
      <c r="C25" s="98"/>
      <c r="D25" s="99"/>
      <c r="E25" s="19">
        <f>SUM(E12:E24)</f>
        <v>1918</v>
      </c>
      <c r="F25" s="2"/>
    </row>
    <row r="26" spans="2:6" ht="15.75" x14ac:dyDescent="0.3">
      <c r="B26" s="97" t="s">
        <v>84</v>
      </c>
      <c r="C26" s="98"/>
      <c r="D26" s="99"/>
      <c r="E26" s="20" t="str">
        <f>DATEDIF(0,E25,"y")&amp;" Y "&amp;DATEDIF(0,E25,"ym")&amp;" M "&amp;DATEDIF(0,E25,"md")&amp;" D "</f>
        <v xml:space="preserve">5 Y 3 M 1 D </v>
      </c>
      <c r="F26" s="2"/>
    </row>
    <row r="27" spans="2:6" ht="15.75" x14ac:dyDescent="0.3">
      <c r="B27" s="97" t="s">
        <v>85</v>
      </c>
      <c r="C27" s="98"/>
      <c r="D27" s="99"/>
      <c r="E27" s="19">
        <f>SUM(E9:E24)</f>
        <v>2299</v>
      </c>
      <c r="F27" s="2"/>
    </row>
    <row r="28" spans="2:6" ht="15.75" x14ac:dyDescent="0.3">
      <c r="B28" s="97" t="s">
        <v>86</v>
      </c>
      <c r="C28" s="98"/>
      <c r="D28" s="99"/>
      <c r="E28" s="20" t="str">
        <f>DATEDIF(0,E27,"y")&amp;" Y "&amp;DATEDIF(0,E27,"ym")&amp;" M "&amp;DATEDIF(0,E27,"md")&amp;" D "</f>
        <v xml:space="preserve">6 Y 3 M 17 D </v>
      </c>
      <c r="F28" s="2"/>
    </row>
    <row r="29" spans="2:6" ht="15.75" x14ac:dyDescent="0.3">
      <c r="B29" s="88" t="s">
        <v>95</v>
      </c>
      <c r="C29" s="88"/>
      <c r="D29" s="88"/>
      <c r="E29" s="39">
        <f>E27*2</f>
        <v>4598</v>
      </c>
      <c r="F29" s="2"/>
    </row>
    <row r="30" spans="2:6" ht="15.75" x14ac:dyDescent="0.3">
      <c r="B30" s="88" t="s">
        <v>94</v>
      </c>
      <c r="C30" s="88"/>
      <c r="D30" s="88"/>
      <c r="E30" s="20" t="str">
        <f>DATEDIF(0,E29,"y")&amp;" Y "&amp;DATEDIF(0,E29,"ym")&amp;" M "&amp;DATEDIF(0,E29,"md")&amp;" D "</f>
        <v xml:space="preserve">12 Y 7 M 2 D </v>
      </c>
      <c r="F30" s="2"/>
    </row>
    <row r="31" spans="2:6" x14ac:dyDescent="0.25">
      <c r="B31" s="102" t="s">
        <v>87</v>
      </c>
      <c r="C31" s="102"/>
      <c r="D31" s="102"/>
      <c r="E31" s="102"/>
      <c r="F31" s="2"/>
    </row>
    <row r="32" spans="2:6" x14ac:dyDescent="0.25">
      <c r="B32" s="103"/>
      <c r="C32" s="103"/>
      <c r="D32" s="103"/>
      <c r="E32" s="103"/>
      <c r="F32" s="2"/>
    </row>
    <row r="34" spans="2:6" x14ac:dyDescent="0.25">
      <c r="E34" s="2"/>
    </row>
    <row r="35" spans="2:6" x14ac:dyDescent="0.25">
      <c r="B35" s="91" t="s">
        <v>96</v>
      </c>
      <c r="C35" s="91"/>
      <c r="D35" s="92" t="s">
        <v>97</v>
      </c>
      <c r="E35" s="92" t="s">
        <v>120</v>
      </c>
      <c r="F35" s="94" t="s">
        <v>2</v>
      </c>
    </row>
    <row r="36" spans="2:6" x14ac:dyDescent="0.25">
      <c r="B36" s="43" t="s">
        <v>4</v>
      </c>
      <c r="C36" s="43" t="s">
        <v>5</v>
      </c>
      <c r="D36" s="93"/>
      <c r="E36" s="93"/>
      <c r="F36" s="94"/>
    </row>
    <row r="37" spans="2:6" ht="30" x14ac:dyDescent="0.25">
      <c r="B37" s="46">
        <v>37987</v>
      </c>
      <c r="C37" s="46">
        <v>38352</v>
      </c>
      <c r="D37" s="52" t="s">
        <v>165</v>
      </c>
      <c r="E37" s="52" t="s">
        <v>168</v>
      </c>
      <c r="F37" s="50">
        <f>(C37-B37)+1</f>
        <v>366</v>
      </c>
    </row>
    <row r="38" spans="2:6" x14ac:dyDescent="0.25">
      <c r="B38" s="46">
        <v>38362</v>
      </c>
      <c r="C38" s="46">
        <v>38746</v>
      </c>
      <c r="D38" s="52" t="s">
        <v>100</v>
      </c>
      <c r="E38" s="44" t="s">
        <v>166</v>
      </c>
      <c r="F38" s="50">
        <f>(C38-B38)+1</f>
        <v>385</v>
      </c>
    </row>
    <row r="39" spans="2:6" ht="45" x14ac:dyDescent="0.25">
      <c r="B39" s="46">
        <v>38747</v>
      </c>
      <c r="C39" s="46">
        <v>41820</v>
      </c>
      <c r="D39" s="52" t="s">
        <v>167</v>
      </c>
      <c r="E39" s="52" t="s">
        <v>169</v>
      </c>
      <c r="F39" s="50">
        <f>(C39-B39)+1</f>
        <v>3074</v>
      </c>
    </row>
    <row r="40" spans="2:6" ht="30" x14ac:dyDescent="0.25">
      <c r="B40" s="46">
        <v>41821</v>
      </c>
      <c r="C40" s="46">
        <v>43220</v>
      </c>
      <c r="D40" s="44" t="s">
        <v>100</v>
      </c>
      <c r="E40" s="52" t="s">
        <v>170</v>
      </c>
      <c r="F40" s="50">
        <f>(C40-B40)+1</f>
        <v>1400</v>
      </c>
    </row>
    <row r="41" spans="2:6" x14ac:dyDescent="0.25">
      <c r="B41" s="46"/>
      <c r="C41" s="46"/>
      <c r="D41" s="45"/>
      <c r="E41" s="45"/>
      <c r="F41" s="15"/>
    </row>
    <row r="42" spans="2:6" x14ac:dyDescent="0.25">
      <c r="B42" s="46"/>
      <c r="C42" s="46"/>
      <c r="D42" s="45"/>
      <c r="E42" s="45"/>
      <c r="F42" s="15"/>
    </row>
    <row r="43" spans="2:6" ht="15.75" x14ac:dyDescent="0.3">
      <c r="B43" s="88" t="s">
        <v>102</v>
      </c>
      <c r="C43" s="88"/>
      <c r="D43" s="88"/>
      <c r="E43" s="88"/>
      <c r="F43" s="21">
        <f>SUM(F37:F42)</f>
        <v>5225</v>
      </c>
    </row>
    <row r="44" spans="2:6" ht="15.75" x14ac:dyDescent="0.3">
      <c r="B44" s="88" t="s">
        <v>103</v>
      </c>
      <c r="C44" s="88"/>
      <c r="D44" s="88"/>
      <c r="E44" s="88"/>
      <c r="F44" s="20" t="str">
        <f>DATEDIF(0,F43,"y")&amp;" Y "&amp;DATEDIF(0,F43,"ym")&amp;" M "&amp;DATEDIF(0,F43,"md")&amp;" D "</f>
        <v xml:space="preserve">14 Y 3 M 21 D </v>
      </c>
    </row>
    <row r="46" spans="2:6" x14ac:dyDescent="0.25">
      <c r="B46" s="41" t="s">
        <v>99</v>
      </c>
    </row>
    <row r="47" spans="2:6" x14ac:dyDescent="0.25">
      <c r="B47" t="s">
        <v>149</v>
      </c>
    </row>
    <row r="48" spans="2:6" x14ac:dyDescent="0.25">
      <c r="B48" t="s">
        <v>172</v>
      </c>
    </row>
    <row r="49" spans="2:6" x14ac:dyDescent="0.25">
      <c r="B49" s="17" t="s">
        <v>173</v>
      </c>
    </row>
    <row r="50" spans="2:6" x14ac:dyDescent="0.25">
      <c r="B50" t="s">
        <v>171</v>
      </c>
    </row>
    <row r="53" spans="2:6" x14ac:dyDescent="0.25">
      <c r="B53" s="89" t="s">
        <v>104</v>
      </c>
      <c r="C53" s="89"/>
      <c r="D53" s="89"/>
      <c r="E53" s="89"/>
      <c r="F53" s="21">
        <f>E29+F43</f>
        <v>9823</v>
      </c>
    </row>
    <row r="54" spans="2:6" ht="15.75" x14ac:dyDescent="0.3">
      <c r="B54" s="89" t="s">
        <v>105</v>
      </c>
      <c r="C54" s="89"/>
      <c r="D54" s="89"/>
      <c r="E54" s="89"/>
      <c r="F54" s="20" t="str">
        <f>DATEDIF(0,F53,"y")&amp;" Y "&amp;DATEDIF(0,F53,"ym")&amp;" M "&amp;DATEDIF(0,F53,"md")&amp;" D "</f>
        <v xml:space="preserve">26 Y 10 M 22 D </v>
      </c>
    </row>
  </sheetData>
  <mergeCells count="21">
    <mergeCell ref="F35:F36"/>
    <mergeCell ref="B43:E43"/>
    <mergeCell ref="C3:D3"/>
    <mergeCell ref="B25:D25"/>
    <mergeCell ref="B26:D26"/>
    <mergeCell ref="B27:D27"/>
    <mergeCell ref="B28:D28"/>
    <mergeCell ref="B31:E32"/>
    <mergeCell ref="C4:D4"/>
    <mergeCell ref="C5:D5"/>
    <mergeCell ref="B7:C7"/>
    <mergeCell ref="D7:D8"/>
    <mergeCell ref="E7:E8"/>
    <mergeCell ref="B29:D29"/>
    <mergeCell ref="B30:D30"/>
    <mergeCell ref="B44:E44"/>
    <mergeCell ref="B53:E53"/>
    <mergeCell ref="B54:E54"/>
    <mergeCell ref="B35:C35"/>
    <mergeCell ref="D35:D36"/>
    <mergeCell ref="E35:E36"/>
  </mergeCells>
  <pageMargins left="0.26" right="0.28000000000000003" top="0.47" bottom="0.37" header="0.3" footer="0.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0"/>
  <sheetViews>
    <sheetView workbookViewId="0">
      <selection activeCell="F58" sqref="F58"/>
    </sheetView>
  </sheetViews>
  <sheetFormatPr defaultRowHeight="15" x14ac:dyDescent="0.25"/>
  <cols>
    <col min="1" max="1" width="4.28515625" customWidth="1"/>
    <col min="2" max="2" width="15.140625" customWidth="1"/>
    <col min="3" max="3" width="11.28515625" customWidth="1"/>
    <col min="4" max="4" width="29.42578125" customWidth="1"/>
    <col min="5" max="6" width="20.5703125" bestFit="1" customWidth="1"/>
    <col min="7" max="7" width="13.28515625" bestFit="1" customWidth="1"/>
  </cols>
  <sheetData>
    <row r="2" spans="2:5" x14ac:dyDescent="0.25">
      <c r="B2" s="29" t="s">
        <v>91</v>
      </c>
      <c r="C2" s="90">
        <v>12</v>
      </c>
      <c r="D2" s="90"/>
    </row>
    <row r="3" spans="2:5" x14ac:dyDescent="0.25">
      <c r="B3" s="3" t="s">
        <v>1</v>
      </c>
      <c r="C3" s="90" t="s">
        <v>44</v>
      </c>
      <c r="D3" s="90"/>
    </row>
    <row r="4" spans="2:5" x14ac:dyDescent="0.25">
      <c r="B4" s="3" t="s">
        <v>0</v>
      </c>
      <c r="C4" s="90" t="s">
        <v>45</v>
      </c>
      <c r="D4" s="90"/>
    </row>
    <row r="6" spans="2:5" x14ac:dyDescent="0.25">
      <c r="B6" s="91" t="s">
        <v>3</v>
      </c>
      <c r="C6" s="91"/>
      <c r="D6" s="92" t="s">
        <v>6</v>
      </c>
      <c r="E6" s="94" t="s">
        <v>2</v>
      </c>
    </row>
    <row r="7" spans="2:5" x14ac:dyDescent="0.25">
      <c r="B7" s="8" t="s">
        <v>4</v>
      </c>
      <c r="C7" s="8" t="s">
        <v>5</v>
      </c>
      <c r="D7" s="93"/>
      <c r="E7" s="94"/>
    </row>
    <row r="8" spans="2:5" x14ac:dyDescent="0.25">
      <c r="B8" s="4">
        <v>29028</v>
      </c>
      <c r="C8" s="4">
        <v>29109</v>
      </c>
      <c r="D8" s="10" t="s">
        <v>10</v>
      </c>
      <c r="E8" s="15">
        <f>(C8-B8)+1</f>
        <v>82</v>
      </c>
    </row>
    <row r="9" spans="2:5" x14ac:dyDescent="0.25">
      <c r="B9" s="4">
        <v>29110</v>
      </c>
      <c r="C9" s="4">
        <v>29403</v>
      </c>
      <c r="D9" s="10" t="s">
        <v>10</v>
      </c>
      <c r="E9" s="15">
        <f t="shared" ref="E9:E45" si="0">(C9-B9)+1</f>
        <v>294</v>
      </c>
    </row>
    <row r="10" spans="2:5" x14ac:dyDescent="0.25">
      <c r="B10" s="4">
        <v>29404</v>
      </c>
      <c r="C10" s="4">
        <v>29434</v>
      </c>
      <c r="D10" s="10" t="s">
        <v>9</v>
      </c>
      <c r="E10" s="15">
        <f t="shared" si="0"/>
        <v>31</v>
      </c>
    </row>
    <row r="11" spans="2:5" x14ac:dyDescent="0.25">
      <c r="B11" s="4">
        <v>29484</v>
      </c>
      <c r="C11" s="4">
        <v>29648</v>
      </c>
      <c r="D11" s="10" t="s">
        <v>9</v>
      </c>
      <c r="E11" s="15">
        <f t="shared" si="0"/>
        <v>165</v>
      </c>
    </row>
    <row r="12" spans="2:5" x14ac:dyDescent="0.25">
      <c r="B12" s="4">
        <v>29894</v>
      </c>
      <c r="C12" s="4">
        <v>29918</v>
      </c>
      <c r="D12" s="10" t="s">
        <v>9</v>
      </c>
      <c r="E12" s="15">
        <f t="shared" si="0"/>
        <v>25</v>
      </c>
    </row>
    <row r="13" spans="2:5" x14ac:dyDescent="0.25">
      <c r="B13" s="4">
        <v>29919</v>
      </c>
      <c r="C13" s="4">
        <v>30001</v>
      </c>
      <c r="D13" s="10" t="s">
        <v>9</v>
      </c>
      <c r="E13" s="15">
        <f t="shared" si="0"/>
        <v>83</v>
      </c>
    </row>
    <row r="14" spans="2:5" x14ac:dyDescent="0.25">
      <c r="B14" s="4">
        <v>29637</v>
      </c>
      <c r="C14" s="4">
        <v>30152</v>
      </c>
      <c r="D14" s="10" t="s">
        <v>7</v>
      </c>
      <c r="E14" s="15">
        <f t="shared" si="0"/>
        <v>516</v>
      </c>
    </row>
    <row r="15" spans="2:5" x14ac:dyDescent="0.25">
      <c r="B15" s="4">
        <v>30159</v>
      </c>
      <c r="C15" s="4">
        <v>30214</v>
      </c>
      <c r="D15" s="10" t="s">
        <v>7</v>
      </c>
      <c r="E15" s="15">
        <f t="shared" si="0"/>
        <v>56</v>
      </c>
    </row>
    <row r="16" spans="2:5" x14ac:dyDescent="0.25">
      <c r="B16" s="4">
        <v>30225</v>
      </c>
      <c r="C16" s="4">
        <v>30291</v>
      </c>
      <c r="D16" s="10" t="s">
        <v>7</v>
      </c>
      <c r="E16" s="15">
        <f t="shared" si="0"/>
        <v>67</v>
      </c>
    </row>
    <row r="17" spans="2:5" x14ac:dyDescent="0.25">
      <c r="B17" s="4">
        <v>30364</v>
      </c>
      <c r="C17" s="4">
        <v>30489</v>
      </c>
      <c r="D17" s="10" t="s">
        <v>7</v>
      </c>
      <c r="E17" s="15">
        <f t="shared" si="0"/>
        <v>126</v>
      </c>
    </row>
    <row r="18" spans="2:5" x14ac:dyDescent="0.25">
      <c r="B18" s="4">
        <v>30490</v>
      </c>
      <c r="C18" s="4">
        <v>30566</v>
      </c>
      <c r="D18" s="10" t="s">
        <v>7</v>
      </c>
      <c r="E18" s="15">
        <f t="shared" si="0"/>
        <v>77</v>
      </c>
    </row>
    <row r="19" spans="2:5" x14ac:dyDescent="0.25">
      <c r="B19" s="4">
        <v>30798</v>
      </c>
      <c r="C19" s="4">
        <v>30908</v>
      </c>
      <c r="D19" s="10" t="s">
        <v>7</v>
      </c>
      <c r="E19" s="15">
        <f t="shared" si="0"/>
        <v>111</v>
      </c>
    </row>
    <row r="20" spans="2:5" x14ac:dyDescent="0.25">
      <c r="B20" s="4">
        <v>30911</v>
      </c>
      <c r="C20" s="4">
        <v>30940</v>
      </c>
      <c r="D20" s="10" t="s">
        <v>7</v>
      </c>
      <c r="E20" s="15">
        <f t="shared" si="0"/>
        <v>30</v>
      </c>
    </row>
    <row r="21" spans="2:5" x14ac:dyDescent="0.25">
      <c r="B21" s="4">
        <v>30956</v>
      </c>
      <c r="C21" s="4">
        <v>30984</v>
      </c>
      <c r="D21" s="10" t="s">
        <v>7</v>
      </c>
      <c r="E21" s="15">
        <f t="shared" si="0"/>
        <v>29</v>
      </c>
    </row>
    <row r="22" spans="2:5" x14ac:dyDescent="0.25">
      <c r="B22" s="4">
        <v>31030</v>
      </c>
      <c r="C22" s="4">
        <v>31045</v>
      </c>
      <c r="D22" s="10" t="s">
        <v>7</v>
      </c>
      <c r="E22" s="15">
        <f t="shared" si="0"/>
        <v>16</v>
      </c>
    </row>
    <row r="23" spans="2:5" x14ac:dyDescent="0.25">
      <c r="B23" s="4">
        <v>31046</v>
      </c>
      <c r="C23" s="4">
        <v>31148</v>
      </c>
      <c r="D23" s="10" t="s">
        <v>7</v>
      </c>
      <c r="E23" s="15">
        <f t="shared" si="0"/>
        <v>103</v>
      </c>
    </row>
    <row r="24" spans="2:5" x14ac:dyDescent="0.25">
      <c r="B24" s="4">
        <v>31149</v>
      </c>
      <c r="C24" s="4">
        <v>31231</v>
      </c>
      <c r="D24" s="10" t="s">
        <v>7</v>
      </c>
      <c r="E24" s="15">
        <f t="shared" si="0"/>
        <v>83</v>
      </c>
    </row>
    <row r="25" spans="2:5" x14ac:dyDescent="0.25">
      <c r="B25" s="4">
        <v>31373</v>
      </c>
      <c r="C25" s="4">
        <v>31495</v>
      </c>
      <c r="D25" s="10" t="s">
        <v>7</v>
      </c>
      <c r="E25" s="15">
        <f t="shared" si="0"/>
        <v>123</v>
      </c>
    </row>
    <row r="26" spans="2:5" x14ac:dyDescent="0.25">
      <c r="B26" s="4">
        <v>31500</v>
      </c>
      <c r="C26" s="4">
        <v>31601</v>
      </c>
      <c r="D26" s="10" t="s">
        <v>7</v>
      </c>
      <c r="E26" s="15">
        <f t="shared" si="0"/>
        <v>102</v>
      </c>
    </row>
    <row r="27" spans="2:5" x14ac:dyDescent="0.25">
      <c r="B27" s="4">
        <v>31921</v>
      </c>
      <c r="C27" s="4">
        <v>31988</v>
      </c>
      <c r="D27" s="10" t="s">
        <v>7</v>
      </c>
      <c r="E27" s="15">
        <f t="shared" si="0"/>
        <v>68</v>
      </c>
    </row>
    <row r="28" spans="2:5" x14ac:dyDescent="0.25">
      <c r="B28" s="4">
        <v>31991</v>
      </c>
      <c r="C28" s="4">
        <v>32016</v>
      </c>
      <c r="D28" s="10" t="s">
        <v>7</v>
      </c>
      <c r="E28" s="15">
        <f t="shared" si="0"/>
        <v>26</v>
      </c>
    </row>
    <row r="29" spans="2:5" x14ac:dyDescent="0.25">
      <c r="B29" s="4">
        <v>32017</v>
      </c>
      <c r="C29" s="4">
        <v>32164</v>
      </c>
      <c r="D29" s="10" t="s">
        <v>7</v>
      </c>
      <c r="E29" s="15">
        <f t="shared" si="0"/>
        <v>148</v>
      </c>
    </row>
    <row r="30" spans="2:5" x14ac:dyDescent="0.25">
      <c r="B30" s="4">
        <v>32167</v>
      </c>
      <c r="C30" s="4">
        <v>32176</v>
      </c>
      <c r="D30" s="10" t="s">
        <v>7</v>
      </c>
      <c r="E30" s="15">
        <f t="shared" si="0"/>
        <v>10</v>
      </c>
    </row>
    <row r="31" spans="2:5" x14ac:dyDescent="0.25">
      <c r="B31" s="4">
        <v>32374</v>
      </c>
      <c r="C31" s="4">
        <v>32412</v>
      </c>
      <c r="D31" s="10" t="s">
        <v>7</v>
      </c>
      <c r="E31" s="15">
        <f t="shared" si="0"/>
        <v>39</v>
      </c>
    </row>
    <row r="32" spans="2:5" x14ac:dyDescent="0.25">
      <c r="B32" s="4">
        <v>32437</v>
      </c>
      <c r="C32" s="4">
        <v>32485</v>
      </c>
      <c r="D32" s="10" t="s">
        <v>7</v>
      </c>
      <c r="E32" s="15">
        <f t="shared" si="0"/>
        <v>49</v>
      </c>
    </row>
    <row r="33" spans="2:7" x14ac:dyDescent="0.25">
      <c r="B33" s="4">
        <v>32498</v>
      </c>
      <c r="C33" s="4">
        <v>32623</v>
      </c>
      <c r="D33" s="10" t="s">
        <v>7</v>
      </c>
      <c r="E33" s="15">
        <f t="shared" si="0"/>
        <v>126</v>
      </c>
    </row>
    <row r="34" spans="2:7" x14ac:dyDescent="0.25">
      <c r="B34" s="4">
        <v>32641</v>
      </c>
      <c r="C34" s="4">
        <v>32916</v>
      </c>
      <c r="D34" s="10" t="s">
        <v>8</v>
      </c>
      <c r="E34" s="15">
        <f t="shared" si="0"/>
        <v>276</v>
      </c>
    </row>
    <row r="35" spans="2:7" x14ac:dyDescent="0.25">
      <c r="B35" s="4">
        <v>33122</v>
      </c>
      <c r="C35" s="4">
        <v>33212</v>
      </c>
      <c r="D35" s="10" t="s">
        <v>7</v>
      </c>
      <c r="E35" s="15">
        <f t="shared" si="0"/>
        <v>91</v>
      </c>
      <c r="G35" s="28"/>
    </row>
    <row r="36" spans="2:7" ht="15.75" x14ac:dyDescent="0.3">
      <c r="B36" s="4">
        <v>33234</v>
      </c>
      <c r="C36" s="4">
        <v>33354</v>
      </c>
      <c r="D36" s="10" t="s">
        <v>8</v>
      </c>
      <c r="E36" s="15">
        <f t="shared" si="0"/>
        <v>121</v>
      </c>
      <c r="G36" s="31"/>
    </row>
    <row r="37" spans="2:7" x14ac:dyDescent="0.25">
      <c r="B37" s="4">
        <v>33367</v>
      </c>
      <c r="C37" s="4">
        <v>33484</v>
      </c>
      <c r="D37" s="10" t="s">
        <v>8</v>
      </c>
      <c r="E37" s="15">
        <f t="shared" si="0"/>
        <v>118</v>
      </c>
      <c r="G37" s="28"/>
    </row>
    <row r="38" spans="2:7" x14ac:dyDescent="0.25">
      <c r="B38" s="18">
        <v>33599</v>
      </c>
      <c r="C38" s="18">
        <v>33719</v>
      </c>
      <c r="D38" s="10" t="s">
        <v>8</v>
      </c>
      <c r="E38" s="15">
        <f t="shared" si="0"/>
        <v>121</v>
      </c>
      <c r="G38" s="28"/>
    </row>
    <row r="39" spans="2:7" x14ac:dyDescent="0.25">
      <c r="B39" s="18">
        <v>33876</v>
      </c>
      <c r="C39" s="18">
        <v>34078</v>
      </c>
      <c r="D39" s="10" t="s">
        <v>8</v>
      </c>
      <c r="E39" s="15">
        <f t="shared" si="0"/>
        <v>203</v>
      </c>
      <c r="G39" s="28"/>
    </row>
    <row r="40" spans="2:7" x14ac:dyDescent="0.25">
      <c r="B40" s="18">
        <v>34197</v>
      </c>
      <c r="C40" s="18">
        <v>34373</v>
      </c>
      <c r="D40" s="10" t="s">
        <v>8</v>
      </c>
      <c r="E40" s="15">
        <f t="shared" si="0"/>
        <v>177</v>
      </c>
      <c r="G40" s="28"/>
    </row>
    <row r="41" spans="2:7" x14ac:dyDescent="0.25">
      <c r="B41" s="4">
        <v>34461</v>
      </c>
      <c r="C41" s="4">
        <v>34663</v>
      </c>
      <c r="D41" s="10" t="s">
        <v>8</v>
      </c>
      <c r="E41" s="15">
        <f t="shared" si="0"/>
        <v>203</v>
      </c>
      <c r="G41" s="28"/>
    </row>
    <row r="42" spans="2:7" x14ac:dyDescent="0.25">
      <c r="B42" s="18">
        <v>34819</v>
      </c>
      <c r="C42" s="4">
        <v>34839</v>
      </c>
      <c r="D42" s="10" t="s">
        <v>8</v>
      </c>
      <c r="E42" s="15">
        <f t="shared" si="0"/>
        <v>21</v>
      </c>
      <c r="G42" s="28"/>
    </row>
    <row r="43" spans="2:7" x14ac:dyDescent="0.25">
      <c r="B43" s="4">
        <v>34843</v>
      </c>
      <c r="C43" s="4">
        <v>34908</v>
      </c>
      <c r="D43" s="10" t="s">
        <v>8</v>
      </c>
      <c r="E43" s="15">
        <f t="shared" si="0"/>
        <v>66</v>
      </c>
      <c r="G43" s="28"/>
    </row>
    <row r="44" spans="2:7" x14ac:dyDescent="0.25">
      <c r="B44" s="18">
        <v>35020</v>
      </c>
      <c r="C44" s="4">
        <v>35177</v>
      </c>
      <c r="D44" s="10" t="s">
        <v>8</v>
      </c>
      <c r="E44" s="15">
        <f t="shared" si="0"/>
        <v>158</v>
      </c>
      <c r="G44" s="28"/>
    </row>
    <row r="45" spans="2:7" x14ac:dyDescent="0.25">
      <c r="B45" s="4">
        <v>35341</v>
      </c>
      <c r="C45" s="4">
        <v>35441</v>
      </c>
      <c r="D45" s="10" t="s">
        <v>8</v>
      </c>
      <c r="E45" s="15">
        <f t="shared" si="0"/>
        <v>101</v>
      </c>
      <c r="G45" s="28"/>
    </row>
    <row r="46" spans="2:7" ht="15.75" x14ac:dyDescent="0.3">
      <c r="B46" s="97" t="s">
        <v>83</v>
      </c>
      <c r="C46" s="98"/>
      <c r="D46" s="99"/>
      <c r="E46" s="19">
        <f>SUM(E14:E45)</f>
        <v>3561</v>
      </c>
      <c r="G46" s="31"/>
    </row>
    <row r="47" spans="2:7" ht="15.75" x14ac:dyDescent="0.3">
      <c r="B47" s="97" t="s">
        <v>84</v>
      </c>
      <c r="C47" s="98"/>
      <c r="D47" s="99"/>
      <c r="E47" s="20" t="str">
        <f>DATEDIF(0,E46,"y")&amp;" Y "&amp;DATEDIF(0,E46,"ym")&amp;" M "&amp;DATEDIF(0,E46,"md")&amp;" D "</f>
        <v xml:space="preserve">9 Y 8 M 30 D </v>
      </c>
    </row>
    <row r="48" spans="2:7" ht="15.75" x14ac:dyDescent="0.3">
      <c r="B48" s="97" t="s">
        <v>85</v>
      </c>
      <c r="C48" s="98"/>
      <c r="D48" s="99"/>
      <c r="E48" s="19">
        <f>SUM(E8:E45)</f>
        <v>4241</v>
      </c>
    </row>
    <row r="49" spans="2:6" ht="15.75" x14ac:dyDescent="0.3">
      <c r="B49" s="97" t="s">
        <v>86</v>
      </c>
      <c r="C49" s="98"/>
      <c r="D49" s="99"/>
      <c r="E49" s="20" t="str">
        <f>DATEDIF(0,E48,"y")&amp;" Y "&amp;DATEDIF(0,E48,"ym")&amp;" M "&amp;DATEDIF(0,E48,"md")&amp;" D "</f>
        <v xml:space="preserve">11 Y 7 M 11 D </v>
      </c>
    </row>
    <row r="50" spans="2:6" ht="15.75" x14ac:dyDescent="0.3">
      <c r="B50" s="88" t="s">
        <v>95</v>
      </c>
      <c r="C50" s="88"/>
      <c r="D50" s="88"/>
      <c r="E50" s="39">
        <f>E48*2</f>
        <v>8482</v>
      </c>
    </row>
    <row r="51" spans="2:6" ht="15.75" x14ac:dyDescent="0.3">
      <c r="B51" s="88" t="s">
        <v>94</v>
      </c>
      <c r="C51" s="88"/>
      <c r="D51" s="88"/>
      <c r="E51" s="20" t="str">
        <f>DATEDIF(0,E50,"y")&amp;" Y "&amp;DATEDIF(0,E50,"ym")&amp;" M "&amp;DATEDIF(0,E50,"md")&amp;" D "</f>
        <v xml:space="preserve">23 Y 2 M 22 D </v>
      </c>
    </row>
    <row r="52" spans="2:6" x14ac:dyDescent="0.25">
      <c r="B52" s="102" t="s">
        <v>88</v>
      </c>
      <c r="C52" s="102"/>
      <c r="D52" s="102"/>
      <c r="E52" s="102"/>
    </row>
    <row r="53" spans="2:6" x14ac:dyDescent="0.25">
      <c r="B53" s="103"/>
      <c r="C53" s="103"/>
      <c r="D53" s="103"/>
      <c r="E53" s="103"/>
    </row>
    <row r="55" spans="2:6" x14ac:dyDescent="0.25">
      <c r="B55" s="91" t="s">
        <v>96</v>
      </c>
      <c r="C55" s="91"/>
      <c r="D55" s="92" t="s">
        <v>97</v>
      </c>
      <c r="E55" s="92" t="s">
        <v>120</v>
      </c>
      <c r="F55" s="94" t="s">
        <v>2</v>
      </c>
    </row>
    <row r="56" spans="2:6" x14ac:dyDescent="0.25">
      <c r="B56" s="43" t="s">
        <v>4</v>
      </c>
      <c r="C56" s="43" t="s">
        <v>5</v>
      </c>
      <c r="D56" s="93"/>
      <c r="E56" s="93"/>
      <c r="F56" s="94"/>
    </row>
    <row r="57" spans="2:6" x14ac:dyDescent="0.25">
      <c r="B57" s="46">
        <v>35485</v>
      </c>
      <c r="C57" s="46">
        <v>42643</v>
      </c>
      <c r="D57" s="52" t="s">
        <v>174</v>
      </c>
      <c r="E57" s="52" t="s">
        <v>177</v>
      </c>
      <c r="F57" s="15">
        <f>(C57-B57)+1</f>
        <v>7159</v>
      </c>
    </row>
    <row r="58" spans="2:6" ht="30" x14ac:dyDescent="0.25">
      <c r="B58" s="46">
        <v>42646</v>
      </c>
      <c r="C58" s="46">
        <v>43220</v>
      </c>
      <c r="D58" s="52" t="s">
        <v>175</v>
      </c>
      <c r="E58" s="52" t="s">
        <v>176</v>
      </c>
      <c r="F58" s="15">
        <f>(C58-B58)+1</f>
        <v>575</v>
      </c>
    </row>
    <row r="59" spans="2:6" x14ac:dyDescent="0.25">
      <c r="B59" s="46"/>
      <c r="C59" s="46"/>
      <c r="D59" s="45"/>
      <c r="E59" s="45"/>
      <c r="F59" s="15"/>
    </row>
    <row r="60" spans="2:6" ht="15.75" x14ac:dyDescent="0.3">
      <c r="B60" s="88" t="s">
        <v>102</v>
      </c>
      <c r="C60" s="88"/>
      <c r="D60" s="88"/>
      <c r="E60" s="88"/>
      <c r="F60" s="21">
        <f>SUM(F57:F59)</f>
        <v>7734</v>
      </c>
    </row>
    <row r="61" spans="2:6" ht="15.75" x14ac:dyDescent="0.3">
      <c r="B61" s="88" t="s">
        <v>103</v>
      </c>
      <c r="C61" s="88"/>
      <c r="D61" s="88"/>
      <c r="E61" s="88"/>
      <c r="F61" s="20" t="str">
        <f>DATEDIF(0,F60,"y")&amp;" Y "&amp;DATEDIF(0,F60,"ym")&amp;" M "&amp;DATEDIF(0,F60,"md")&amp;" D "</f>
        <v xml:space="preserve">21 Y 2 M 4 D </v>
      </c>
    </row>
    <row r="63" spans="2:6" x14ac:dyDescent="0.25">
      <c r="B63" s="41" t="s">
        <v>99</v>
      </c>
    </row>
    <row r="64" spans="2:6" x14ac:dyDescent="0.25">
      <c r="B64" t="s">
        <v>149</v>
      </c>
    </row>
    <row r="65" spans="2:6" x14ac:dyDescent="0.25">
      <c r="B65" t="s">
        <v>178</v>
      </c>
    </row>
    <row r="66" spans="2:6" x14ac:dyDescent="0.25">
      <c r="B66" t="s">
        <v>179</v>
      </c>
    </row>
    <row r="69" spans="2:6" x14ac:dyDescent="0.25">
      <c r="B69" s="89" t="s">
        <v>104</v>
      </c>
      <c r="C69" s="89"/>
      <c r="D69" s="89"/>
      <c r="E69" s="89"/>
      <c r="F69" s="21">
        <f>E50+F60</f>
        <v>16216</v>
      </c>
    </row>
    <row r="70" spans="2:6" ht="15.75" x14ac:dyDescent="0.3">
      <c r="B70" s="89" t="s">
        <v>105</v>
      </c>
      <c r="C70" s="89"/>
      <c r="D70" s="89"/>
      <c r="E70" s="89"/>
      <c r="F70" s="20" t="str">
        <f>DATEDIF(0,F69,"y")&amp;" Y "&amp;DATEDIF(0,F69,"ym")&amp;" M "&amp;DATEDIF(0,F69,"md")&amp;" D "</f>
        <v xml:space="preserve">44 Y 4 M 24 D </v>
      </c>
    </row>
  </sheetData>
  <mergeCells count="21">
    <mergeCell ref="F55:F56"/>
    <mergeCell ref="B60:E60"/>
    <mergeCell ref="C2:D2"/>
    <mergeCell ref="B46:D46"/>
    <mergeCell ref="B47:D47"/>
    <mergeCell ref="B48:D48"/>
    <mergeCell ref="B49:D49"/>
    <mergeCell ref="B52:E53"/>
    <mergeCell ref="C3:D3"/>
    <mergeCell ref="C4:D4"/>
    <mergeCell ref="B6:C6"/>
    <mergeCell ref="D6:D7"/>
    <mergeCell ref="E6:E7"/>
    <mergeCell ref="B50:D50"/>
    <mergeCell ref="B51:D51"/>
    <mergeCell ref="B61:E61"/>
    <mergeCell ref="B69:E69"/>
    <mergeCell ref="B70:E70"/>
    <mergeCell ref="B55:C55"/>
    <mergeCell ref="D55:D56"/>
    <mergeCell ref="E55:E56"/>
  </mergeCells>
  <pageMargins left="0.54" right="0.37" top="0.43" bottom="0.48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9"/>
  <sheetViews>
    <sheetView topLeftCell="A40" workbookViewId="0">
      <selection activeCell="E40" sqref="E40"/>
    </sheetView>
  </sheetViews>
  <sheetFormatPr defaultRowHeight="15" x14ac:dyDescent="0.25"/>
  <cols>
    <col min="2" max="2" width="15.5703125" customWidth="1"/>
    <col min="3" max="3" width="14.140625" customWidth="1"/>
    <col min="4" max="4" width="17.140625" customWidth="1"/>
    <col min="5" max="5" width="13.28515625" bestFit="1" customWidth="1"/>
    <col min="6" max="6" width="14.28515625" bestFit="1" customWidth="1"/>
  </cols>
  <sheetData>
    <row r="3" spans="2:5" x14ac:dyDescent="0.25">
      <c r="B3" s="29" t="s">
        <v>91</v>
      </c>
      <c r="C3" s="90">
        <v>13</v>
      </c>
      <c r="D3" s="90"/>
    </row>
    <row r="4" spans="2:5" x14ac:dyDescent="0.25">
      <c r="B4" s="3" t="s">
        <v>1</v>
      </c>
      <c r="C4" s="90" t="s">
        <v>47</v>
      </c>
      <c r="D4" s="90"/>
    </row>
    <row r="5" spans="2:5" x14ac:dyDescent="0.25">
      <c r="B5" s="3" t="s">
        <v>0</v>
      </c>
      <c r="C5" s="90" t="s">
        <v>46</v>
      </c>
      <c r="D5" s="90"/>
    </row>
    <row r="7" spans="2:5" x14ac:dyDescent="0.25">
      <c r="B7" s="91" t="s">
        <v>3</v>
      </c>
      <c r="C7" s="91"/>
      <c r="D7" s="92" t="s">
        <v>6</v>
      </c>
      <c r="E7" s="94" t="s">
        <v>2</v>
      </c>
    </row>
    <row r="8" spans="2:5" x14ac:dyDescent="0.25">
      <c r="B8" s="12" t="s">
        <v>4</v>
      </c>
      <c r="C8" s="12" t="s">
        <v>5</v>
      </c>
      <c r="D8" s="93"/>
      <c r="E8" s="94"/>
    </row>
    <row r="9" spans="2:5" x14ac:dyDescent="0.25">
      <c r="B9" s="4">
        <v>35193</v>
      </c>
      <c r="C9" s="4">
        <v>35360</v>
      </c>
      <c r="D9" s="13" t="s">
        <v>48</v>
      </c>
      <c r="E9" s="15">
        <f>(C9-B9)+1</f>
        <v>168</v>
      </c>
    </row>
    <row r="10" spans="2:5" x14ac:dyDescent="0.25">
      <c r="B10" s="4">
        <v>35597</v>
      </c>
      <c r="C10" s="4">
        <v>35914</v>
      </c>
      <c r="D10" s="13" t="s">
        <v>48</v>
      </c>
      <c r="E10" s="15">
        <f t="shared" ref="E10:E26" si="0">(C10-B10)+1</f>
        <v>318</v>
      </c>
    </row>
    <row r="11" spans="2:5" x14ac:dyDescent="0.25">
      <c r="B11" s="4">
        <v>35997</v>
      </c>
      <c r="C11" s="4">
        <v>36271</v>
      </c>
      <c r="D11" s="13" t="s">
        <v>10</v>
      </c>
      <c r="E11" s="15">
        <f t="shared" si="0"/>
        <v>275</v>
      </c>
    </row>
    <row r="12" spans="2:5" x14ac:dyDescent="0.25">
      <c r="B12" s="4">
        <v>36626</v>
      </c>
      <c r="C12" s="4">
        <v>37000</v>
      </c>
      <c r="D12" s="13" t="s">
        <v>48</v>
      </c>
      <c r="E12" s="15">
        <f t="shared" si="0"/>
        <v>375</v>
      </c>
    </row>
    <row r="13" spans="2:5" x14ac:dyDescent="0.25">
      <c r="B13" s="4">
        <v>37685</v>
      </c>
      <c r="C13" s="4">
        <v>37938</v>
      </c>
      <c r="D13" s="13" t="s">
        <v>10</v>
      </c>
      <c r="E13" s="15">
        <f t="shared" si="0"/>
        <v>254</v>
      </c>
    </row>
    <row r="14" spans="2:5" x14ac:dyDescent="0.25">
      <c r="B14" s="4">
        <v>38029</v>
      </c>
      <c r="C14" s="4">
        <v>38139</v>
      </c>
      <c r="D14" s="13" t="s">
        <v>10</v>
      </c>
      <c r="E14" s="15">
        <f t="shared" si="0"/>
        <v>111</v>
      </c>
    </row>
    <row r="15" spans="2:5" x14ac:dyDescent="0.25">
      <c r="B15" s="4">
        <v>38140</v>
      </c>
      <c r="C15" s="4">
        <v>38366</v>
      </c>
      <c r="D15" s="13" t="s">
        <v>9</v>
      </c>
      <c r="E15" s="15">
        <f t="shared" si="0"/>
        <v>227</v>
      </c>
    </row>
    <row r="16" spans="2:5" x14ac:dyDescent="0.25">
      <c r="B16" s="4">
        <v>38855</v>
      </c>
      <c r="C16" s="4">
        <v>39068</v>
      </c>
      <c r="D16" s="13" t="s">
        <v>9</v>
      </c>
      <c r="E16" s="15">
        <f t="shared" si="0"/>
        <v>214</v>
      </c>
    </row>
    <row r="17" spans="2:5" x14ac:dyDescent="0.25">
      <c r="B17" s="4">
        <v>39192</v>
      </c>
      <c r="C17" s="4">
        <v>39349</v>
      </c>
      <c r="D17" s="13" t="s">
        <v>9</v>
      </c>
      <c r="E17" s="15">
        <f t="shared" si="0"/>
        <v>158</v>
      </c>
    </row>
    <row r="18" spans="2:5" x14ac:dyDescent="0.25">
      <c r="B18" s="4">
        <v>39430</v>
      </c>
      <c r="C18" s="4">
        <v>39576</v>
      </c>
      <c r="D18" s="13" t="s">
        <v>7</v>
      </c>
      <c r="E18" s="15">
        <f t="shared" si="0"/>
        <v>147</v>
      </c>
    </row>
    <row r="19" spans="2:5" x14ac:dyDescent="0.25">
      <c r="B19" s="4">
        <v>39729</v>
      </c>
      <c r="C19" s="4">
        <v>39829</v>
      </c>
      <c r="D19" s="13" t="s">
        <v>7</v>
      </c>
      <c r="E19" s="15">
        <f t="shared" si="0"/>
        <v>101</v>
      </c>
    </row>
    <row r="20" spans="2:5" x14ac:dyDescent="0.25">
      <c r="B20" s="4">
        <v>39945</v>
      </c>
      <c r="C20" s="4">
        <v>40086</v>
      </c>
      <c r="D20" s="13" t="s">
        <v>7</v>
      </c>
      <c r="E20" s="15">
        <f t="shared" si="0"/>
        <v>142</v>
      </c>
    </row>
    <row r="21" spans="2:5" x14ac:dyDescent="0.25">
      <c r="B21" s="4">
        <v>40186</v>
      </c>
      <c r="C21" s="4">
        <v>40253</v>
      </c>
      <c r="D21" s="13" t="s">
        <v>7</v>
      </c>
      <c r="E21" s="15">
        <f t="shared" si="0"/>
        <v>68</v>
      </c>
    </row>
    <row r="22" spans="2:5" x14ac:dyDescent="0.25">
      <c r="B22" s="4">
        <v>40379</v>
      </c>
      <c r="C22" s="4">
        <v>40408</v>
      </c>
      <c r="D22" s="13" t="s">
        <v>7</v>
      </c>
      <c r="E22" s="15">
        <f t="shared" si="0"/>
        <v>30</v>
      </c>
    </row>
    <row r="23" spans="2:5" x14ac:dyDescent="0.25">
      <c r="B23" s="4">
        <v>40409</v>
      </c>
      <c r="C23" s="4">
        <v>40595</v>
      </c>
      <c r="D23" s="13" t="s">
        <v>8</v>
      </c>
      <c r="E23" s="15">
        <f t="shared" si="0"/>
        <v>187</v>
      </c>
    </row>
    <row r="24" spans="2:5" x14ac:dyDescent="0.25">
      <c r="B24" s="4">
        <v>41253</v>
      </c>
      <c r="C24" s="4">
        <v>41289</v>
      </c>
      <c r="D24" s="13" t="s">
        <v>8</v>
      </c>
      <c r="E24" s="15">
        <f t="shared" si="0"/>
        <v>37</v>
      </c>
    </row>
    <row r="25" spans="2:5" x14ac:dyDescent="0.25">
      <c r="B25" s="4">
        <v>40890</v>
      </c>
      <c r="C25" s="4">
        <v>41020</v>
      </c>
      <c r="D25" s="13" t="s">
        <v>8</v>
      </c>
      <c r="E25" s="15">
        <f t="shared" si="0"/>
        <v>131</v>
      </c>
    </row>
    <row r="26" spans="2:5" x14ac:dyDescent="0.25">
      <c r="B26" s="4">
        <v>41599</v>
      </c>
      <c r="C26" s="4">
        <v>41695</v>
      </c>
      <c r="D26" s="13" t="s">
        <v>8</v>
      </c>
      <c r="E26" s="15">
        <f t="shared" si="0"/>
        <v>97</v>
      </c>
    </row>
    <row r="27" spans="2:5" ht="15.75" x14ac:dyDescent="0.3">
      <c r="B27" s="97" t="s">
        <v>83</v>
      </c>
      <c r="C27" s="98"/>
      <c r="D27" s="99"/>
      <c r="E27" s="19">
        <f>SUM(E18:E26)</f>
        <v>940</v>
      </c>
    </row>
    <row r="28" spans="2:5" ht="15.75" x14ac:dyDescent="0.3">
      <c r="B28" s="97" t="s">
        <v>84</v>
      </c>
      <c r="C28" s="98"/>
      <c r="D28" s="99"/>
      <c r="E28" s="20" t="str">
        <f>DATEDIF(0,E27,"y")&amp;" Y "&amp;DATEDIF(0,E27,"ym")&amp;" M "&amp;DATEDIF(0,E27,"md")&amp;" D "</f>
        <v xml:space="preserve">2 Y 6 M 28 D </v>
      </c>
    </row>
    <row r="29" spans="2:5" ht="15.75" x14ac:dyDescent="0.3">
      <c r="B29" s="97" t="s">
        <v>85</v>
      </c>
      <c r="C29" s="98"/>
      <c r="D29" s="99"/>
      <c r="E29" s="19">
        <f>SUM(E9:E26)</f>
        <v>3040</v>
      </c>
    </row>
    <row r="30" spans="2:5" ht="15.75" x14ac:dyDescent="0.3">
      <c r="B30" s="97" t="s">
        <v>86</v>
      </c>
      <c r="C30" s="98"/>
      <c r="D30" s="99"/>
      <c r="E30" s="20" t="str">
        <f>DATEDIF(0,E29,"y")&amp;" Y "&amp;DATEDIF(0,E29,"ym")&amp;" M "&amp;DATEDIF(0,E29,"md")&amp;" D "</f>
        <v xml:space="preserve">8 Y 3 M 27 D </v>
      </c>
    </row>
    <row r="31" spans="2:5" ht="15.75" x14ac:dyDescent="0.3">
      <c r="B31" s="88" t="s">
        <v>95</v>
      </c>
      <c r="C31" s="88"/>
      <c r="D31" s="88"/>
      <c r="E31" s="39">
        <f>E29*2</f>
        <v>6080</v>
      </c>
    </row>
    <row r="32" spans="2:5" ht="15.75" x14ac:dyDescent="0.3">
      <c r="B32" s="88" t="s">
        <v>94</v>
      </c>
      <c r="C32" s="88"/>
      <c r="D32" s="88"/>
      <c r="E32" s="20" t="str">
        <f>DATEDIF(0,E31,"y")&amp;" Y "&amp;DATEDIF(0,E31,"ym")&amp;" M "&amp;DATEDIF(0,E31,"md")&amp;" D "</f>
        <v xml:space="preserve">16 Y 7 M 23 D </v>
      </c>
    </row>
    <row r="34" spans="2:6" x14ac:dyDescent="0.25">
      <c r="B34" s="91" t="s">
        <v>96</v>
      </c>
      <c r="C34" s="91"/>
      <c r="D34" s="92" t="s">
        <v>97</v>
      </c>
      <c r="E34" s="92" t="s">
        <v>120</v>
      </c>
      <c r="F34" s="94" t="s">
        <v>2</v>
      </c>
    </row>
    <row r="35" spans="2:6" x14ac:dyDescent="0.25">
      <c r="B35" s="43" t="s">
        <v>4</v>
      </c>
      <c r="C35" s="43" t="s">
        <v>5</v>
      </c>
      <c r="D35" s="93"/>
      <c r="E35" s="93"/>
      <c r="F35" s="94"/>
    </row>
    <row r="36" spans="2:6" ht="30" x14ac:dyDescent="0.25">
      <c r="B36" s="46">
        <v>41030</v>
      </c>
      <c r="C36" s="46">
        <v>41243</v>
      </c>
      <c r="D36" s="52" t="s">
        <v>100</v>
      </c>
      <c r="E36" s="52" t="s">
        <v>180</v>
      </c>
      <c r="F36" s="15">
        <f t="shared" ref="F36:F41" si="1">(C36-B36)+1</f>
        <v>214</v>
      </c>
    </row>
    <row r="37" spans="2:6" ht="30" x14ac:dyDescent="0.25">
      <c r="B37" s="46">
        <v>41290</v>
      </c>
      <c r="C37" s="46">
        <v>41592</v>
      </c>
      <c r="D37" s="52" t="s">
        <v>100</v>
      </c>
      <c r="E37" s="52" t="s">
        <v>180</v>
      </c>
      <c r="F37" s="15">
        <f t="shared" si="1"/>
        <v>303</v>
      </c>
    </row>
    <row r="38" spans="2:6" ht="30" x14ac:dyDescent="0.25">
      <c r="B38" s="46">
        <v>41699</v>
      </c>
      <c r="C38" s="46">
        <v>41804</v>
      </c>
      <c r="D38" s="52" t="s">
        <v>100</v>
      </c>
      <c r="E38" s="52" t="s">
        <v>180</v>
      </c>
      <c r="F38" s="15">
        <f t="shared" si="1"/>
        <v>106</v>
      </c>
    </row>
    <row r="39" spans="2:6" ht="30" x14ac:dyDescent="0.25">
      <c r="B39" s="46">
        <v>41805</v>
      </c>
      <c r="C39" s="46">
        <v>42216</v>
      </c>
      <c r="D39" s="52" t="s">
        <v>100</v>
      </c>
      <c r="E39" s="52" t="s">
        <v>180</v>
      </c>
      <c r="F39" s="15">
        <f t="shared" si="1"/>
        <v>412</v>
      </c>
    </row>
    <row r="40" spans="2:6" ht="75" x14ac:dyDescent="0.25">
      <c r="B40" s="46">
        <v>42217</v>
      </c>
      <c r="C40" s="46">
        <v>42582</v>
      </c>
      <c r="D40" s="44" t="s">
        <v>101</v>
      </c>
      <c r="E40" s="52" t="s">
        <v>181</v>
      </c>
      <c r="F40" s="15">
        <f t="shared" si="1"/>
        <v>366</v>
      </c>
    </row>
    <row r="41" spans="2:6" ht="75" x14ac:dyDescent="0.25">
      <c r="B41" s="46">
        <v>42583</v>
      </c>
      <c r="C41" s="46">
        <v>43220</v>
      </c>
      <c r="D41" s="44" t="s">
        <v>182</v>
      </c>
      <c r="E41" s="52" t="s">
        <v>181</v>
      </c>
      <c r="F41" s="15">
        <f t="shared" si="1"/>
        <v>638</v>
      </c>
    </row>
    <row r="42" spans="2:6" ht="15.75" x14ac:dyDescent="0.3">
      <c r="B42" s="88" t="s">
        <v>102</v>
      </c>
      <c r="C42" s="88"/>
      <c r="D42" s="88"/>
      <c r="E42" s="88"/>
      <c r="F42" s="21">
        <f>SUM(F36:F41)</f>
        <v>2039</v>
      </c>
    </row>
    <row r="43" spans="2:6" ht="15.75" x14ac:dyDescent="0.3">
      <c r="B43" s="88" t="s">
        <v>103</v>
      </c>
      <c r="C43" s="88"/>
      <c r="D43" s="88"/>
      <c r="E43" s="88"/>
      <c r="F43" s="20" t="str">
        <f>DATEDIF(0,F42,"y")&amp;" Y "&amp;DATEDIF(0,F42,"ym")&amp;" M "&amp;DATEDIF(0,F42,"md")&amp;" D "</f>
        <v xml:space="preserve">5 Y 6 M 31 D </v>
      </c>
    </row>
    <row r="45" spans="2:6" x14ac:dyDescent="0.25">
      <c r="B45" s="34" t="s">
        <v>183</v>
      </c>
      <c r="C45" s="34"/>
      <c r="D45" s="34"/>
      <c r="E45" s="34"/>
    </row>
    <row r="46" spans="2:6" x14ac:dyDescent="0.25">
      <c r="B46" s="34" t="s">
        <v>184</v>
      </c>
      <c r="C46" s="34"/>
      <c r="D46" s="34"/>
      <c r="E46" s="34"/>
    </row>
    <row r="48" spans="2:6" x14ac:dyDescent="0.25">
      <c r="B48" s="89" t="s">
        <v>104</v>
      </c>
      <c r="C48" s="89"/>
      <c r="D48" s="89"/>
      <c r="E48" s="89"/>
      <c r="F48" s="21">
        <f>E31+F42</f>
        <v>8119</v>
      </c>
    </row>
    <row r="49" spans="2:6" ht="15.75" x14ac:dyDescent="0.3">
      <c r="B49" s="89" t="s">
        <v>105</v>
      </c>
      <c r="C49" s="89"/>
      <c r="D49" s="89"/>
      <c r="E49" s="89"/>
      <c r="F49" s="20" t="str">
        <f>DATEDIF(0,F48,"y")&amp;" Y "&amp;DATEDIF(0,F48,"ym")&amp;" M "&amp;DATEDIF(0,F48,"md")&amp;" D "</f>
        <v xml:space="preserve">22 Y 2 M 24 D </v>
      </c>
    </row>
  </sheetData>
  <mergeCells count="20">
    <mergeCell ref="F34:F35"/>
    <mergeCell ref="B42:E42"/>
    <mergeCell ref="C3:D3"/>
    <mergeCell ref="C4:D4"/>
    <mergeCell ref="C5:D5"/>
    <mergeCell ref="B7:C7"/>
    <mergeCell ref="D7:D8"/>
    <mergeCell ref="B31:D31"/>
    <mergeCell ref="B32:D32"/>
    <mergeCell ref="E7:E8"/>
    <mergeCell ref="B27:D27"/>
    <mergeCell ref="B28:D28"/>
    <mergeCell ref="B29:D29"/>
    <mergeCell ref="B30:D30"/>
    <mergeCell ref="B43:E43"/>
    <mergeCell ref="B48:E48"/>
    <mergeCell ref="B49:E49"/>
    <mergeCell ref="B34:C34"/>
    <mergeCell ref="D34:D35"/>
    <mergeCell ref="E34:E35"/>
  </mergeCells>
  <pageMargins left="0.43" right="0.56000000000000005" top="0.5" bottom="0.44" header="0.3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7"/>
  <sheetViews>
    <sheetView topLeftCell="A55" workbookViewId="0">
      <selection activeCell="I76" sqref="I76"/>
    </sheetView>
  </sheetViews>
  <sheetFormatPr defaultRowHeight="15" x14ac:dyDescent="0.25"/>
  <cols>
    <col min="2" max="2" width="15.140625" customWidth="1"/>
    <col min="3" max="3" width="13.7109375" customWidth="1"/>
    <col min="4" max="4" width="25.85546875" customWidth="1"/>
    <col min="5" max="5" width="21.28515625" bestFit="1" customWidth="1"/>
    <col min="6" max="6" width="19.85546875" bestFit="1" customWidth="1"/>
  </cols>
  <sheetData>
    <row r="3" spans="2:5" x14ac:dyDescent="0.25">
      <c r="B3" s="29" t="s">
        <v>91</v>
      </c>
      <c r="C3" s="90">
        <v>14</v>
      </c>
      <c r="D3" s="90"/>
    </row>
    <row r="4" spans="2:5" x14ac:dyDescent="0.25">
      <c r="B4" s="3" t="s">
        <v>1</v>
      </c>
      <c r="C4" s="90" t="s">
        <v>49</v>
      </c>
      <c r="D4" s="90"/>
    </row>
    <row r="5" spans="2:5" x14ac:dyDescent="0.25">
      <c r="B5" s="3" t="s">
        <v>0</v>
      </c>
      <c r="C5" s="90" t="s">
        <v>50</v>
      </c>
      <c r="D5" s="90"/>
    </row>
    <row r="7" spans="2:5" x14ac:dyDescent="0.25">
      <c r="B7" s="91" t="s">
        <v>3</v>
      </c>
      <c r="C7" s="91"/>
      <c r="D7" s="92" t="s">
        <v>6</v>
      </c>
      <c r="E7" s="94" t="s">
        <v>2</v>
      </c>
    </row>
    <row r="8" spans="2:5" x14ac:dyDescent="0.25">
      <c r="B8" s="12" t="s">
        <v>4</v>
      </c>
      <c r="C8" s="12" t="s">
        <v>5</v>
      </c>
      <c r="D8" s="93"/>
      <c r="E8" s="94"/>
    </row>
    <row r="9" spans="2:5" x14ac:dyDescent="0.25">
      <c r="B9" s="4">
        <v>29616</v>
      </c>
      <c r="C9" s="4">
        <v>29993</v>
      </c>
      <c r="D9" s="13" t="s">
        <v>51</v>
      </c>
      <c r="E9" s="15">
        <f>(C9-B9)+1</f>
        <v>378</v>
      </c>
    </row>
    <row r="10" spans="2:5" x14ac:dyDescent="0.25">
      <c r="B10" s="4">
        <v>29994</v>
      </c>
      <c r="C10" s="4">
        <v>29999</v>
      </c>
      <c r="D10" s="13" t="s">
        <v>51</v>
      </c>
      <c r="E10" s="15">
        <f t="shared" ref="E10:E56" si="0">(C10-B10)+1</f>
        <v>6</v>
      </c>
    </row>
    <row r="11" spans="2:5" x14ac:dyDescent="0.25">
      <c r="B11" s="4">
        <v>30050</v>
      </c>
      <c r="C11" s="4">
        <v>30256</v>
      </c>
      <c r="D11" s="13" t="s">
        <v>52</v>
      </c>
      <c r="E11" s="15">
        <f t="shared" si="0"/>
        <v>207</v>
      </c>
    </row>
    <row r="12" spans="2:5" x14ac:dyDescent="0.25">
      <c r="B12" s="4">
        <v>30257</v>
      </c>
      <c r="C12" s="4">
        <v>30345</v>
      </c>
      <c r="D12" s="13" t="s">
        <v>51</v>
      </c>
      <c r="E12" s="15">
        <f t="shared" si="0"/>
        <v>89</v>
      </c>
    </row>
    <row r="13" spans="2:5" x14ac:dyDescent="0.25">
      <c r="B13" s="4">
        <v>30692</v>
      </c>
      <c r="C13" s="4">
        <v>30901</v>
      </c>
      <c r="D13" s="13" t="s">
        <v>35</v>
      </c>
      <c r="E13" s="15">
        <f t="shared" si="0"/>
        <v>210</v>
      </c>
    </row>
    <row r="14" spans="2:5" x14ac:dyDescent="0.25">
      <c r="B14" s="4">
        <v>30902</v>
      </c>
      <c r="C14" s="4">
        <v>31072</v>
      </c>
      <c r="D14" s="13" t="s">
        <v>53</v>
      </c>
      <c r="E14" s="15">
        <f t="shared" si="0"/>
        <v>171</v>
      </c>
    </row>
    <row r="15" spans="2:5" x14ac:dyDescent="0.25">
      <c r="B15" s="4">
        <v>31073</v>
      </c>
      <c r="C15" s="4">
        <v>31075</v>
      </c>
      <c r="D15" s="13" t="s">
        <v>34</v>
      </c>
      <c r="E15" s="15">
        <f t="shared" si="0"/>
        <v>3</v>
      </c>
    </row>
    <row r="16" spans="2:5" x14ac:dyDescent="0.25">
      <c r="B16" s="4">
        <v>31254</v>
      </c>
      <c r="C16" s="4">
        <v>31391</v>
      </c>
      <c r="D16" s="13" t="s">
        <v>34</v>
      </c>
      <c r="E16" s="15">
        <f t="shared" si="0"/>
        <v>138</v>
      </c>
    </row>
    <row r="17" spans="2:5" x14ac:dyDescent="0.25">
      <c r="B17" s="4">
        <v>31707</v>
      </c>
      <c r="C17" s="4">
        <v>32015</v>
      </c>
      <c r="D17" s="13" t="s">
        <v>35</v>
      </c>
      <c r="E17" s="15">
        <f t="shared" si="0"/>
        <v>309</v>
      </c>
    </row>
    <row r="18" spans="2:5" x14ac:dyDescent="0.25">
      <c r="B18" s="4">
        <v>32308</v>
      </c>
      <c r="C18" s="4">
        <v>32593</v>
      </c>
      <c r="D18" s="13" t="s">
        <v>34</v>
      </c>
      <c r="E18" s="15">
        <f t="shared" si="0"/>
        <v>286</v>
      </c>
    </row>
    <row r="19" spans="2:5" x14ac:dyDescent="0.25">
      <c r="B19" s="4">
        <v>32722</v>
      </c>
      <c r="C19" s="4">
        <v>32821</v>
      </c>
      <c r="D19" s="13" t="s">
        <v>33</v>
      </c>
      <c r="E19" s="15">
        <f t="shared" si="0"/>
        <v>100</v>
      </c>
    </row>
    <row r="20" spans="2:5" x14ac:dyDescent="0.25">
      <c r="B20" s="4">
        <v>32917</v>
      </c>
      <c r="C20" s="4">
        <v>33147</v>
      </c>
      <c r="D20" s="13" t="s">
        <v>33</v>
      </c>
      <c r="E20" s="15">
        <f t="shared" si="0"/>
        <v>231</v>
      </c>
    </row>
    <row r="21" spans="2:5" x14ac:dyDescent="0.25">
      <c r="B21" s="4">
        <v>33205</v>
      </c>
      <c r="C21" s="4">
        <v>33372</v>
      </c>
      <c r="D21" s="13" t="s">
        <v>33</v>
      </c>
      <c r="E21" s="15">
        <f t="shared" si="0"/>
        <v>168</v>
      </c>
    </row>
    <row r="22" spans="2:5" x14ac:dyDescent="0.25">
      <c r="B22" s="4">
        <v>33556</v>
      </c>
      <c r="C22" s="4">
        <v>33684</v>
      </c>
      <c r="D22" s="13" t="s">
        <v>33</v>
      </c>
      <c r="E22" s="15">
        <f t="shared" si="0"/>
        <v>129</v>
      </c>
    </row>
    <row r="23" spans="2:5" x14ac:dyDescent="0.25">
      <c r="B23" s="4">
        <v>33685</v>
      </c>
      <c r="C23" s="4">
        <v>33775</v>
      </c>
      <c r="D23" s="13" t="s">
        <v>33</v>
      </c>
      <c r="E23" s="15">
        <f t="shared" si="0"/>
        <v>91</v>
      </c>
    </row>
    <row r="24" spans="2:5" x14ac:dyDescent="0.25">
      <c r="B24" s="4">
        <v>33828</v>
      </c>
      <c r="C24" s="4">
        <v>34064</v>
      </c>
      <c r="D24" s="13" t="s">
        <v>24</v>
      </c>
      <c r="E24" s="15">
        <f t="shared" si="0"/>
        <v>237</v>
      </c>
    </row>
    <row r="25" spans="2:5" x14ac:dyDescent="0.25">
      <c r="B25" s="4">
        <v>34365</v>
      </c>
      <c r="C25" s="4">
        <v>34454</v>
      </c>
      <c r="D25" s="13" t="s">
        <v>24</v>
      </c>
      <c r="E25" s="15">
        <f t="shared" si="0"/>
        <v>90</v>
      </c>
    </row>
    <row r="26" spans="2:5" x14ac:dyDescent="0.25">
      <c r="B26" s="4">
        <v>34472</v>
      </c>
      <c r="C26" s="4">
        <v>34583</v>
      </c>
      <c r="D26" s="13" t="s">
        <v>24</v>
      </c>
      <c r="E26" s="15">
        <f t="shared" si="0"/>
        <v>112</v>
      </c>
    </row>
    <row r="27" spans="2:5" x14ac:dyDescent="0.25">
      <c r="B27" s="4">
        <v>34754</v>
      </c>
      <c r="C27" s="4">
        <v>34918</v>
      </c>
      <c r="D27" s="13" t="s">
        <v>24</v>
      </c>
      <c r="E27" s="15">
        <f t="shared" si="0"/>
        <v>165</v>
      </c>
    </row>
    <row r="28" spans="2:5" x14ac:dyDescent="0.25">
      <c r="B28" s="4">
        <v>35108</v>
      </c>
      <c r="C28" s="4">
        <v>35146</v>
      </c>
      <c r="D28" s="13" t="s">
        <v>24</v>
      </c>
      <c r="E28" s="15">
        <f t="shared" si="0"/>
        <v>39</v>
      </c>
    </row>
    <row r="29" spans="2:5" x14ac:dyDescent="0.25">
      <c r="B29" s="4">
        <v>35173</v>
      </c>
      <c r="C29" s="4">
        <v>35213</v>
      </c>
      <c r="D29" s="13" t="s">
        <v>24</v>
      </c>
      <c r="E29" s="15">
        <f t="shared" si="0"/>
        <v>41</v>
      </c>
    </row>
    <row r="30" spans="2:5" x14ac:dyDescent="0.25">
      <c r="B30" s="4">
        <v>35214</v>
      </c>
      <c r="C30" s="4">
        <v>35229</v>
      </c>
      <c r="D30" s="13" t="s">
        <v>24</v>
      </c>
      <c r="E30" s="15">
        <f t="shared" si="0"/>
        <v>16</v>
      </c>
    </row>
    <row r="31" spans="2:5" x14ac:dyDescent="0.25">
      <c r="B31" s="4">
        <v>35271</v>
      </c>
      <c r="C31" s="4">
        <v>35310</v>
      </c>
      <c r="D31" s="13" t="s">
        <v>24</v>
      </c>
      <c r="E31" s="15">
        <f t="shared" si="0"/>
        <v>40</v>
      </c>
    </row>
    <row r="32" spans="2:5" x14ac:dyDescent="0.25">
      <c r="B32" s="4">
        <v>35382</v>
      </c>
      <c r="C32" s="4">
        <v>35411</v>
      </c>
      <c r="D32" s="13" t="s">
        <v>24</v>
      </c>
      <c r="E32" s="15">
        <f t="shared" si="0"/>
        <v>30</v>
      </c>
    </row>
    <row r="33" spans="2:5" x14ac:dyDescent="0.25">
      <c r="B33" s="4">
        <v>35445</v>
      </c>
      <c r="C33" s="4">
        <v>35468</v>
      </c>
      <c r="D33" s="13" t="s">
        <v>24</v>
      </c>
      <c r="E33" s="15">
        <f t="shared" si="0"/>
        <v>24</v>
      </c>
    </row>
    <row r="34" spans="2:5" x14ac:dyDescent="0.25">
      <c r="B34" s="4">
        <v>35608</v>
      </c>
      <c r="C34" s="4">
        <v>35653</v>
      </c>
      <c r="D34" s="13" t="s">
        <v>24</v>
      </c>
      <c r="E34" s="15">
        <f t="shared" si="0"/>
        <v>46</v>
      </c>
    </row>
    <row r="35" spans="2:5" x14ac:dyDescent="0.25">
      <c r="B35" s="4">
        <v>35675</v>
      </c>
      <c r="C35" s="4">
        <v>35690</v>
      </c>
      <c r="D35" s="13" t="s">
        <v>24</v>
      </c>
      <c r="E35" s="15">
        <f t="shared" si="0"/>
        <v>16</v>
      </c>
    </row>
    <row r="36" spans="2:5" x14ac:dyDescent="0.25">
      <c r="B36" s="4">
        <v>35746</v>
      </c>
      <c r="C36" s="4">
        <v>35781</v>
      </c>
      <c r="D36" s="13" t="s">
        <v>24</v>
      </c>
      <c r="E36" s="15">
        <f t="shared" si="0"/>
        <v>36</v>
      </c>
    </row>
    <row r="37" spans="2:5" x14ac:dyDescent="0.25">
      <c r="B37" s="4">
        <v>35815</v>
      </c>
      <c r="C37" s="4">
        <v>35853</v>
      </c>
      <c r="D37" s="13" t="s">
        <v>24</v>
      </c>
      <c r="E37" s="15">
        <f t="shared" si="0"/>
        <v>39</v>
      </c>
    </row>
    <row r="38" spans="2:5" x14ac:dyDescent="0.25">
      <c r="B38" s="4">
        <v>35854</v>
      </c>
      <c r="C38" s="4">
        <v>35886</v>
      </c>
      <c r="D38" s="13" t="s">
        <v>24</v>
      </c>
      <c r="E38" s="15">
        <f t="shared" si="0"/>
        <v>33</v>
      </c>
    </row>
    <row r="39" spans="2:5" x14ac:dyDescent="0.25">
      <c r="B39" s="4">
        <v>35951</v>
      </c>
      <c r="C39" s="4">
        <v>35992</v>
      </c>
      <c r="D39" s="13" t="s">
        <v>24</v>
      </c>
      <c r="E39" s="15">
        <f t="shared" si="0"/>
        <v>42</v>
      </c>
    </row>
    <row r="40" spans="2:5" x14ac:dyDescent="0.25">
      <c r="B40" s="4">
        <v>36031</v>
      </c>
      <c r="C40" s="4">
        <v>36048</v>
      </c>
      <c r="D40" s="13" t="s">
        <v>24</v>
      </c>
      <c r="E40" s="15">
        <f t="shared" si="0"/>
        <v>18</v>
      </c>
    </row>
    <row r="41" spans="2:5" x14ac:dyDescent="0.25">
      <c r="B41" s="4">
        <v>36049</v>
      </c>
      <c r="C41" s="4">
        <v>36062</v>
      </c>
      <c r="D41" s="13" t="s">
        <v>24</v>
      </c>
      <c r="E41" s="15">
        <f t="shared" si="0"/>
        <v>14</v>
      </c>
    </row>
    <row r="42" spans="2:5" x14ac:dyDescent="0.25">
      <c r="B42" s="4">
        <v>36092</v>
      </c>
      <c r="C42" s="4">
        <v>36132</v>
      </c>
      <c r="D42" s="13" t="s">
        <v>24</v>
      </c>
      <c r="E42" s="15">
        <f t="shared" si="0"/>
        <v>41</v>
      </c>
    </row>
    <row r="43" spans="2:5" x14ac:dyDescent="0.25">
      <c r="B43" s="4">
        <v>36189</v>
      </c>
      <c r="C43" s="4">
        <v>36219</v>
      </c>
      <c r="D43" s="13" t="s">
        <v>24</v>
      </c>
      <c r="E43" s="15">
        <f t="shared" si="0"/>
        <v>31</v>
      </c>
    </row>
    <row r="44" spans="2:5" x14ac:dyDescent="0.25">
      <c r="B44" s="4">
        <v>36242</v>
      </c>
      <c r="C44" s="4">
        <v>36281</v>
      </c>
      <c r="D44" s="13" t="s">
        <v>24</v>
      </c>
      <c r="E44" s="15">
        <f t="shared" si="0"/>
        <v>40</v>
      </c>
    </row>
    <row r="45" spans="2:5" x14ac:dyDescent="0.25">
      <c r="B45" s="4">
        <v>36329</v>
      </c>
      <c r="C45" s="4">
        <v>36364</v>
      </c>
      <c r="D45" s="13" t="s">
        <v>24</v>
      </c>
      <c r="E45" s="15">
        <f t="shared" si="0"/>
        <v>36</v>
      </c>
    </row>
    <row r="46" spans="2:5" x14ac:dyDescent="0.25">
      <c r="B46" s="4">
        <v>36409</v>
      </c>
      <c r="C46" s="4">
        <v>36449</v>
      </c>
      <c r="D46" s="13" t="s">
        <v>24</v>
      </c>
      <c r="E46" s="15">
        <f t="shared" si="0"/>
        <v>41</v>
      </c>
    </row>
    <row r="47" spans="2:5" x14ac:dyDescent="0.25">
      <c r="B47" s="4">
        <v>36516</v>
      </c>
      <c r="C47" s="4">
        <v>36603</v>
      </c>
      <c r="D47" s="13" t="s">
        <v>24</v>
      </c>
      <c r="E47" s="15">
        <f t="shared" si="0"/>
        <v>88</v>
      </c>
    </row>
    <row r="48" spans="2:5" x14ac:dyDescent="0.25">
      <c r="B48" s="4">
        <v>36675</v>
      </c>
      <c r="C48" s="4">
        <v>36676</v>
      </c>
      <c r="D48" s="13" t="s">
        <v>24</v>
      </c>
      <c r="E48" s="15">
        <f t="shared" si="0"/>
        <v>2</v>
      </c>
    </row>
    <row r="49" spans="2:6" x14ac:dyDescent="0.25">
      <c r="B49" s="4">
        <v>36676</v>
      </c>
      <c r="C49" s="4">
        <v>36739</v>
      </c>
      <c r="D49" s="13" t="s">
        <v>24</v>
      </c>
      <c r="E49" s="15">
        <f t="shared" si="0"/>
        <v>64</v>
      </c>
    </row>
    <row r="50" spans="2:6" x14ac:dyDescent="0.25">
      <c r="B50" s="4">
        <v>36799</v>
      </c>
      <c r="C50" s="4">
        <v>36843</v>
      </c>
      <c r="D50" s="13" t="s">
        <v>24</v>
      </c>
      <c r="E50" s="15">
        <f t="shared" si="0"/>
        <v>45</v>
      </c>
    </row>
    <row r="51" spans="2:6" x14ac:dyDescent="0.25">
      <c r="B51" s="4">
        <v>36895</v>
      </c>
      <c r="C51" s="4">
        <v>36932</v>
      </c>
      <c r="D51" s="13" t="s">
        <v>24</v>
      </c>
      <c r="E51" s="15">
        <f t="shared" si="0"/>
        <v>38</v>
      </c>
    </row>
    <row r="52" spans="2:6" x14ac:dyDescent="0.25">
      <c r="B52" s="4">
        <v>36991</v>
      </c>
      <c r="C52" s="4">
        <v>37039</v>
      </c>
      <c r="D52" s="13" t="s">
        <v>24</v>
      </c>
      <c r="E52" s="15">
        <f t="shared" si="0"/>
        <v>49</v>
      </c>
    </row>
    <row r="53" spans="2:6" x14ac:dyDescent="0.25">
      <c r="B53" s="4">
        <v>37040</v>
      </c>
      <c r="C53" s="4">
        <v>37049</v>
      </c>
      <c r="D53" s="13" t="s">
        <v>24</v>
      </c>
      <c r="E53" s="15">
        <f t="shared" si="0"/>
        <v>10</v>
      </c>
    </row>
    <row r="54" spans="2:6" x14ac:dyDescent="0.25">
      <c r="B54" s="4">
        <v>37040</v>
      </c>
      <c r="C54" s="4">
        <v>37049</v>
      </c>
      <c r="D54" s="13" t="s">
        <v>24</v>
      </c>
      <c r="E54" s="15">
        <f t="shared" si="0"/>
        <v>10</v>
      </c>
    </row>
    <row r="55" spans="2:6" x14ac:dyDescent="0.25">
      <c r="B55" s="4">
        <v>37116</v>
      </c>
      <c r="C55" s="4">
        <v>37138</v>
      </c>
      <c r="D55" s="13" t="s">
        <v>24</v>
      </c>
      <c r="E55" s="15">
        <f t="shared" si="0"/>
        <v>23</v>
      </c>
    </row>
    <row r="56" spans="2:6" x14ac:dyDescent="0.25">
      <c r="B56" s="4">
        <v>37138</v>
      </c>
      <c r="C56" s="4">
        <v>37170</v>
      </c>
      <c r="D56" s="13" t="s">
        <v>24</v>
      </c>
      <c r="E56" s="15">
        <f t="shared" si="0"/>
        <v>33</v>
      </c>
      <c r="F56" s="2"/>
    </row>
    <row r="57" spans="2:6" ht="15.75" x14ac:dyDescent="0.3">
      <c r="B57" s="97" t="s">
        <v>83</v>
      </c>
      <c r="C57" s="98"/>
      <c r="D57" s="99"/>
      <c r="E57" s="19">
        <f>SUM(E19:E56)</f>
        <v>2308</v>
      </c>
      <c r="F57" s="2"/>
    </row>
    <row r="58" spans="2:6" ht="15.75" x14ac:dyDescent="0.3">
      <c r="B58" s="97" t="s">
        <v>84</v>
      </c>
      <c r="C58" s="98"/>
      <c r="D58" s="99"/>
      <c r="E58" s="20" t="str">
        <f>DATEDIF(0,E57,"y")&amp;" Y "&amp;DATEDIF(0,E57,"ym")&amp;" M "&amp;DATEDIF(0,E57,"md")&amp;" D "</f>
        <v xml:space="preserve">6 Y 3 M 26 D </v>
      </c>
      <c r="F58" s="2"/>
    </row>
    <row r="59" spans="2:6" ht="15.75" x14ac:dyDescent="0.3">
      <c r="B59" s="97" t="s">
        <v>85</v>
      </c>
      <c r="C59" s="98"/>
      <c r="D59" s="99"/>
      <c r="E59" s="19">
        <f>SUM(E9:E56)</f>
        <v>4105</v>
      </c>
    </row>
    <row r="60" spans="2:6" ht="15.75" x14ac:dyDescent="0.3">
      <c r="B60" s="97" t="s">
        <v>86</v>
      </c>
      <c r="C60" s="98"/>
      <c r="D60" s="99"/>
      <c r="E60" s="20" t="str">
        <f>DATEDIF(0,E59,"y")&amp;" Y "&amp;DATEDIF(0,E59,"ym")&amp;" M "&amp;DATEDIF(0,E59,"md")&amp;" D "</f>
        <v xml:space="preserve">11 Y 2 M 28 D </v>
      </c>
    </row>
    <row r="61" spans="2:6" ht="15.75" x14ac:dyDescent="0.3">
      <c r="B61" s="88" t="s">
        <v>95</v>
      </c>
      <c r="C61" s="88"/>
      <c r="D61" s="88"/>
      <c r="E61" s="39">
        <f>E59*2</f>
        <v>8210</v>
      </c>
    </row>
    <row r="62" spans="2:6" ht="15.75" x14ac:dyDescent="0.3">
      <c r="B62" s="88" t="s">
        <v>94</v>
      </c>
      <c r="C62" s="88"/>
      <c r="D62" s="88"/>
      <c r="E62" s="20" t="str">
        <f>DATEDIF(0,E61,"y")&amp;" Y "&amp;DATEDIF(0,E61,"ym")&amp;" M "&amp;DATEDIF(0,E61,"md")&amp;" D "</f>
        <v xml:space="preserve">22 Y 5 M 23 D </v>
      </c>
    </row>
    <row r="63" spans="2:6" x14ac:dyDescent="0.25">
      <c r="E63" s="2"/>
    </row>
    <row r="64" spans="2:6" x14ac:dyDescent="0.25">
      <c r="B64" s="91" t="s">
        <v>96</v>
      </c>
      <c r="C64" s="91"/>
      <c r="D64" s="92" t="s">
        <v>97</v>
      </c>
      <c r="E64" s="92" t="s">
        <v>120</v>
      </c>
      <c r="F64" s="94" t="s">
        <v>2</v>
      </c>
    </row>
    <row r="65" spans="2:6" x14ac:dyDescent="0.25">
      <c r="B65" s="43" t="s">
        <v>4</v>
      </c>
      <c r="C65" s="43" t="s">
        <v>5</v>
      </c>
      <c r="D65" s="93"/>
      <c r="E65" s="93"/>
      <c r="F65" s="94"/>
    </row>
    <row r="66" spans="2:6" ht="30" x14ac:dyDescent="0.25">
      <c r="B66" s="46">
        <v>37639</v>
      </c>
      <c r="C66" s="46">
        <v>38595</v>
      </c>
      <c r="D66" s="52" t="s">
        <v>185</v>
      </c>
      <c r="E66" s="52" t="s">
        <v>187</v>
      </c>
      <c r="F66" s="15">
        <f>(C66-B66)+1</f>
        <v>957</v>
      </c>
    </row>
    <row r="67" spans="2:6" ht="30" x14ac:dyDescent="0.25">
      <c r="B67" s="46">
        <v>38616</v>
      </c>
      <c r="C67" s="4">
        <v>43220</v>
      </c>
      <c r="D67" s="52" t="s">
        <v>186</v>
      </c>
      <c r="E67" s="52" t="s">
        <v>190</v>
      </c>
      <c r="F67" s="15">
        <f>(C67-B67)+1</f>
        <v>4605</v>
      </c>
    </row>
    <row r="68" spans="2:6" x14ac:dyDescent="0.25">
      <c r="B68" s="46"/>
      <c r="C68" s="46"/>
      <c r="D68" s="52"/>
      <c r="E68" s="52"/>
      <c r="F68" s="50"/>
    </row>
    <row r="69" spans="2:6" ht="15.75" x14ac:dyDescent="0.3">
      <c r="B69" s="88" t="s">
        <v>102</v>
      </c>
      <c r="C69" s="88"/>
      <c r="D69" s="88"/>
      <c r="E69" s="88"/>
      <c r="F69" s="21">
        <f>SUM(F66:F68)</f>
        <v>5562</v>
      </c>
    </row>
    <row r="70" spans="2:6" ht="15.75" x14ac:dyDescent="0.3">
      <c r="B70" s="88" t="s">
        <v>103</v>
      </c>
      <c r="C70" s="88"/>
      <c r="D70" s="88"/>
      <c r="E70" s="88"/>
      <c r="F70" s="20" t="str">
        <f>DATEDIF(0,F69,"y")&amp;" Y "&amp;DATEDIF(0,F69,"ym")&amp;" M "&amp;DATEDIF(0,F69,"md")&amp;" D "</f>
        <v xml:space="preserve">15 Y 2 M 24 D </v>
      </c>
    </row>
    <row r="72" spans="2:6" x14ac:dyDescent="0.25">
      <c r="B72" s="41" t="s">
        <v>99</v>
      </c>
    </row>
    <row r="73" spans="2:6" x14ac:dyDescent="0.25">
      <c r="B73" t="s">
        <v>188</v>
      </c>
    </row>
    <row r="74" spans="2:6" x14ac:dyDescent="0.25">
      <c r="B74" t="s">
        <v>189</v>
      </c>
    </row>
    <row r="76" spans="2:6" x14ac:dyDescent="0.25">
      <c r="B76" s="89" t="s">
        <v>104</v>
      </c>
      <c r="C76" s="89"/>
      <c r="D76" s="89"/>
      <c r="E76" s="89"/>
      <c r="F76" s="21">
        <f>E61+F69</f>
        <v>13772</v>
      </c>
    </row>
    <row r="77" spans="2:6" ht="15.75" x14ac:dyDescent="0.3">
      <c r="B77" s="89" t="s">
        <v>105</v>
      </c>
      <c r="C77" s="89"/>
      <c r="D77" s="89"/>
      <c r="E77" s="89"/>
      <c r="F77" s="20" t="str">
        <f>DATEDIF(0,F76,"y")&amp;" Y "&amp;DATEDIF(0,F76,"ym")&amp;" M "&amp;DATEDIF(0,F76,"md")&amp;" D "</f>
        <v xml:space="preserve">37 Y 8 M 14 D </v>
      </c>
    </row>
  </sheetData>
  <mergeCells count="20">
    <mergeCell ref="F64:F65"/>
    <mergeCell ref="B69:E69"/>
    <mergeCell ref="E7:E8"/>
    <mergeCell ref="C3:D3"/>
    <mergeCell ref="B57:D57"/>
    <mergeCell ref="B58:D58"/>
    <mergeCell ref="B59:D59"/>
    <mergeCell ref="B61:D61"/>
    <mergeCell ref="B62:D62"/>
    <mergeCell ref="B60:D60"/>
    <mergeCell ref="C4:D4"/>
    <mergeCell ref="C5:D5"/>
    <mergeCell ref="B7:C7"/>
    <mergeCell ref="D7:D8"/>
    <mergeCell ref="B70:E70"/>
    <mergeCell ref="B76:E76"/>
    <mergeCell ref="B77:E77"/>
    <mergeCell ref="B64:C64"/>
    <mergeCell ref="D64:D65"/>
    <mergeCell ref="E64:E65"/>
  </mergeCells>
  <pageMargins left="0.41" right="0.54" top="0.49" bottom="0.48" header="0.3" footer="0.3"/>
  <pageSetup paperSize="9"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opLeftCell="A46" workbookViewId="0">
      <selection activeCell="D57" sqref="D57"/>
    </sheetView>
  </sheetViews>
  <sheetFormatPr defaultRowHeight="15" x14ac:dyDescent="0.25"/>
  <cols>
    <col min="2" max="2" width="14.7109375" customWidth="1"/>
    <col min="3" max="3" width="12.85546875" customWidth="1"/>
    <col min="4" max="4" width="18" customWidth="1"/>
    <col min="5" max="6" width="14.28515625" bestFit="1" customWidth="1"/>
  </cols>
  <sheetData>
    <row r="2" spans="2:11" x14ac:dyDescent="0.25">
      <c r="B2" s="29" t="s">
        <v>91</v>
      </c>
      <c r="C2" s="90">
        <v>15</v>
      </c>
      <c r="D2" s="90"/>
    </row>
    <row r="3" spans="2:11" x14ac:dyDescent="0.25">
      <c r="B3" s="3" t="s">
        <v>1</v>
      </c>
      <c r="C3" s="90" t="s">
        <v>54</v>
      </c>
      <c r="D3" s="90"/>
    </row>
    <row r="4" spans="2:11" x14ac:dyDescent="0.25">
      <c r="B4" s="3" t="s">
        <v>0</v>
      </c>
      <c r="C4" s="90" t="s">
        <v>55</v>
      </c>
      <c r="D4" s="90"/>
    </row>
    <row r="6" spans="2:11" x14ac:dyDescent="0.25">
      <c r="B6" s="91" t="s">
        <v>3</v>
      </c>
      <c r="C6" s="91"/>
      <c r="D6" s="92" t="s">
        <v>6</v>
      </c>
      <c r="E6" s="94" t="s">
        <v>2</v>
      </c>
    </row>
    <row r="7" spans="2:11" x14ac:dyDescent="0.25">
      <c r="B7" s="12" t="s">
        <v>4</v>
      </c>
      <c r="C7" s="12" t="s">
        <v>5</v>
      </c>
      <c r="D7" s="93"/>
      <c r="E7" s="94"/>
    </row>
    <row r="8" spans="2:11" x14ac:dyDescent="0.25">
      <c r="B8" s="4">
        <v>31755</v>
      </c>
      <c r="C8" s="4">
        <v>32029</v>
      </c>
      <c r="D8" s="13" t="s">
        <v>51</v>
      </c>
      <c r="E8" s="15">
        <f>(C8-B8)+1</f>
        <v>275</v>
      </c>
    </row>
    <row r="9" spans="2:11" x14ac:dyDescent="0.25">
      <c r="B9" s="4">
        <v>32226</v>
      </c>
      <c r="C9" s="4">
        <v>32381</v>
      </c>
      <c r="D9" s="13" t="s">
        <v>35</v>
      </c>
      <c r="E9" s="15">
        <f t="shared" ref="E9:E29" si="0">(C9-B9)+1</f>
        <v>156</v>
      </c>
    </row>
    <row r="10" spans="2:11" x14ac:dyDescent="0.25">
      <c r="B10" s="4">
        <v>32391</v>
      </c>
      <c r="C10" s="4">
        <v>32645</v>
      </c>
      <c r="D10" s="13" t="s">
        <v>56</v>
      </c>
      <c r="E10" s="15">
        <f t="shared" si="0"/>
        <v>255</v>
      </c>
    </row>
    <row r="11" spans="2:11" x14ac:dyDescent="0.25">
      <c r="B11" s="4">
        <v>32906</v>
      </c>
      <c r="C11" s="4">
        <v>32960</v>
      </c>
      <c r="D11" s="13" t="s">
        <v>57</v>
      </c>
      <c r="E11" s="15">
        <f t="shared" si="0"/>
        <v>55</v>
      </c>
      <c r="F11" s="53"/>
      <c r="G11" s="54"/>
      <c r="H11" s="54"/>
      <c r="I11" s="54"/>
      <c r="J11" s="54"/>
      <c r="K11" s="54"/>
    </row>
    <row r="12" spans="2:11" x14ac:dyDescent="0.25">
      <c r="B12" s="4">
        <v>32961</v>
      </c>
      <c r="C12" s="4">
        <v>33044</v>
      </c>
      <c r="D12" s="13" t="s">
        <v>33</v>
      </c>
      <c r="E12" s="15">
        <f t="shared" si="0"/>
        <v>84</v>
      </c>
      <c r="F12" s="53"/>
      <c r="G12" s="54"/>
      <c r="H12" s="54"/>
      <c r="I12" s="54"/>
      <c r="J12" s="54"/>
      <c r="K12" s="54"/>
    </row>
    <row r="13" spans="2:11" x14ac:dyDescent="0.25">
      <c r="B13" s="4">
        <v>33080</v>
      </c>
      <c r="C13" s="4">
        <v>33127</v>
      </c>
      <c r="D13" s="13" t="s">
        <v>33</v>
      </c>
      <c r="E13" s="15">
        <f t="shared" si="0"/>
        <v>48</v>
      </c>
    </row>
    <row r="14" spans="2:11" x14ac:dyDescent="0.25">
      <c r="B14" s="4">
        <v>33216</v>
      </c>
      <c r="C14" s="4">
        <v>33471</v>
      </c>
      <c r="D14" s="13" t="s">
        <v>33</v>
      </c>
      <c r="E14" s="15">
        <f t="shared" si="0"/>
        <v>256</v>
      </c>
    </row>
    <row r="15" spans="2:11" x14ac:dyDescent="0.25">
      <c r="B15" s="4">
        <v>33472</v>
      </c>
      <c r="C15" s="4">
        <v>33484</v>
      </c>
      <c r="D15" s="13" t="s">
        <v>33</v>
      </c>
      <c r="E15" s="15">
        <f t="shared" si="0"/>
        <v>13</v>
      </c>
    </row>
    <row r="16" spans="2:11" x14ac:dyDescent="0.25">
      <c r="B16" s="4">
        <v>33633</v>
      </c>
      <c r="C16" s="4">
        <v>33655</v>
      </c>
      <c r="D16" s="13" t="s">
        <v>33</v>
      </c>
      <c r="E16" s="15">
        <f t="shared" si="0"/>
        <v>23</v>
      </c>
    </row>
    <row r="17" spans="2:6" x14ac:dyDescent="0.25">
      <c r="B17" s="4">
        <v>33656</v>
      </c>
      <c r="C17" s="4">
        <v>33805</v>
      </c>
      <c r="D17" s="13" t="s">
        <v>33</v>
      </c>
      <c r="E17" s="15">
        <f t="shared" si="0"/>
        <v>150</v>
      </c>
    </row>
    <row r="18" spans="2:6" x14ac:dyDescent="0.25">
      <c r="B18" s="4">
        <v>33806</v>
      </c>
      <c r="C18" s="4">
        <v>33907</v>
      </c>
      <c r="D18" s="13" t="s">
        <v>33</v>
      </c>
      <c r="E18" s="15">
        <f t="shared" si="0"/>
        <v>102</v>
      </c>
    </row>
    <row r="19" spans="2:6" x14ac:dyDescent="0.25">
      <c r="B19" s="4">
        <v>34527</v>
      </c>
      <c r="C19" s="4">
        <v>34662</v>
      </c>
      <c r="D19" s="13" t="s">
        <v>33</v>
      </c>
      <c r="E19" s="15">
        <f t="shared" si="0"/>
        <v>136</v>
      </c>
    </row>
    <row r="20" spans="2:6" x14ac:dyDescent="0.25">
      <c r="B20" s="4">
        <v>34663</v>
      </c>
      <c r="C20" s="4">
        <v>34666</v>
      </c>
      <c r="D20" s="13" t="s">
        <v>33</v>
      </c>
      <c r="E20" s="15">
        <f t="shared" si="0"/>
        <v>4</v>
      </c>
    </row>
    <row r="21" spans="2:6" x14ac:dyDescent="0.25">
      <c r="B21" s="4">
        <v>34879</v>
      </c>
      <c r="C21" s="4">
        <v>35011</v>
      </c>
      <c r="D21" s="13" t="s">
        <v>33</v>
      </c>
      <c r="E21" s="15">
        <f t="shared" si="0"/>
        <v>133</v>
      </c>
    </row>
    <row r="22" spans="2:6" x14ac:dyDescent="0.25">
      <c r="B22" s="4">
        <v>35014</v>
      </c>
      <c r="C22" s="4">
        <v>35072</v>
      </c>
      <c r="D22" s="13" t="s">
        <v>33</v>
      </c>
      <c r="E22" s="15">
        <f t="shared" si="0"/>
        <v>59</v>
      </c>
    </row>
    <row r="23" spans="2:6" x14ac:dyDescent="0.25">
      <c r="B23" s="4">
        <v>35158</v>
      </c>
      <c r="C23" s="4">
        <v>35181</v>
      </c>
      <c r="D23" s="13" t="s">
        <v>24</v>
      </c>
      <c r="E23" s="15">
        <f t="shared" si="0"/>
        <v>24</v>
      </c>
    </row>
    <row r="24" spans="2:6" x14ac:dyDescent="0.25">
      <c r="B24" s="4">
        <v>35185</v>
      </c>
      <c r="C24" s="4">
        <v>35342</v>
      </c>
      <c r="D24" s="13" t="s">
        <v>24</v>
      </c>
      <c r="E24" s="15">
        <f t="shared" si="0"/>
        <v>158</v>
      </c>
    </row>
    <row r="25" spans="2:6" x14ac:dyDescent="0.25">
      <c r="B25" s="4">
        <v>35556</v>
      </c>
      <c r="C25" s="4">
        <v>35720</v>
      </c>
      <c r="D25" s="13" t="s">
        <v>24</v>
      </c>
      <c r="E25" s="15">
        <f t="shared" si="0"/>
        <v>165</v>
      </c>
    </row>
    <row r="26" spans="2:6" x14ac:dyDescent="0.25">
      <c r="B26" s="4">
        <v>35720</v>
      </c>
      <c r="C26" s="4">
        <v>35739</v>
      </c>
      <c r="D26" s="13" t="s">
        <v>24</v>
      </c>
      <c r="E26" s="15">
        <f t="shared" si="0"/>
        <v>20</v>
      </c>
    </row>
    <row r="27" spans="2:6" x14ac:dyDescent="0.25">
      <c r="B27" s="4">
        <v>35895</v>
      </c>
      <c r="C27" s="4">
        <v>35989</v>
      </c>
      <c r="D27" s="13" t="s">
        <v>24</v>
      </c>
      <c r="E27" s="15">
        <f t="shared" si="0"/>
        <v>95</v>
      </c>
    </row>
    <row r="28" spans="2:6" x14ac:dyDescent="0.25">
      <c r="B28" s="4">
        <v>35990</v>
      </c>
      <c r="C28" s="4">
        <v>36137</v>
      </c>
      <c r="D28" s="13" t="s">
        <v>24</v>
      </c>
      <c r="E28" s="15">
        <f t="shared" si="0"/>
        <v>148</v>
      </c>
    </row>
    <row r="29" spans="2:6" x14ac:dyDescent="0.25">
      <c r="B29" s="4">
        <v>36245</v>
      </c>
      <c r="C29" s="4">
        <v>36427</v>
      </c>
      <c r="D29" s="13" t="s">
        <v>24</v>
      </c>
      <c r="E29" s="15">
        <f t="shared" si="0"/>
        <v>183</v>
      </c>
      <c r="F29" s="2"/>
    </row>
    <row r="30" spans="2:6" ht="15.75" x14ac:dyDescent="0.3">
      <c r="B30" s="97" t="s">
        <v>83</v>
      </c>
      <c r="C30" s="98"/>
      <c r="D30" s="99"/>
      <c r="E30" s="19">
        <f>SUM(E12:E29)</f>
        <v>1801</v>
      </c>
      <c r="F30" s="2"/>
    </row>
    <row r="31" spans="2:6" ht="15.75" x14ac:dyDescent="0.3">
      <c r="B31" s="97" t="s">
        <v>84</v>
      </c>
      <c r="C31" s="98"/>
      <c r="D31" s="99"/>
      <c r="E31" s="20" t="str">
        <f>DATEDIF(0,E30,"y")&amp;" Y "&amp;DATEDIF(0,E30,"ym")&amp;" M "&amp;DATEDIF(0,E30,"md")&amp;" D "</f>
        <v xml:space="preserve">4 Y 11 M 5 D </v>
      </c>
      <c r="F31" s="2"/>
    </row>
    <row r="32" spans="2:6" ht="15.75" x14ac:dyDescent="0.3">
      <c r="B32" s="97" t="s">
        <v>85</v>
      </c>
      <c r="C32" s="98"/>
      <c r="D32" s="99"/>
      <c r="E32" s="19">
        <f>SUM(E8:E29)</f>
        <v>2542</v>
      </c>
    </row>
    <row r="33" spans="1:7" ht="15.75" x14ac:dyDescent="0.3">
      <c r="B33" s="97" t="s">
        <v>86</v>
      </c>
      <c r="C33" s="98"/>
      <c r="D33" s="99"/>
      <c r="E33" s="20" t="str">
        <f>DATEDIF(0,E32,"y")&amp;" Y "&amp;DATEDIF(0,E32,"ym")&amp;" M "&amp;DATEDIF(0,E32,"md")&amp;" D "</f>
        <v xml:space="preserve">6 Y 11 M 16 D </v>
      </c>
    </row>
    <row r="34" spans="1:7" ht="15.75" x14ac:dyDescent="0.3">
      <c r="B34" s="88" t="s">
        <v>95</v>
      </c>
      <c r="C34" s="88"/>
      <c r="D34" s="88"/>
      <c r="E34" s="39">
        <f>E32*2</f>
        <v>5084</v>
      </c>
    </row>
    <row r="35" spans="1:7" ht="15.75" x14ac:dyDescent="0.3">
      <c r="B35" s="88" t="s">
        <v>94</v>
      </c>
      <c r="C35" s="88"/>
      <c r="D35" s="88"/>
      <c r="E35" s="20" t="str">
        <f>DATEDIF(0,E34,"y")&amp;" Y "&amp;DATEDIF(0,E34,"ym")&amp;" M "&amp;DATEDIF(0,E34,"md")&amp;" D "</f>
        <v xml:space="preserve">13 Y 11 M 1 D </v>
      </c>
    </row>
    <row r="36" spans="1:7" ht="7.5" customHeight="1" x14ac:dyDescent="0.3">
      <c r="B36" s="30"/>
      <c r="C36" s="30"/>
      <c r="D36" s="30"/>
      <c r="E36" s="31"/>
    </row>
    <row r="37" spans="1:7" ht="15" customHeight="1" x14ac:dyDescent="0.25">
      <c r="A37" s="32"/>
      <c r="B37" s="104" t="s">
        <v>191</v>
      </c>
      <c r="C37" s="104"/>
      <c r="D37" s="104"/>
      <c r="E37" s="104"/>
      <c r="F37" s="14"/>
      <c r="G37" s="14"/>
    </row>
    <row r="38" spans="1:7" x14ac:dyDescent="0.25">
      <c r="A38" s="32"/>
      <c r="B38" s="104"/>
      <c r="C38" s="104"/>
      <c r="D38" s="104"/>
      <c r="E38" s="104"/>
      <c r="F38" s="14"/>
      <c r="G38" s="14"/>
    </row>
    <row r="39" spans="1:7" ht="15.75" x14ac:dyDescent="0.3">
      <c r="B39" s="30"/>
      <c r="C39" s="30"/>
      <c r="D39" s="30"/>
      <c r="E39" s="31"/>
    </row>
    <row r="40" spans="1:7" x14ac:dyDescent="0.25">
      <c r="B40" s="91" t="s">
        <v>96</v>
      </c>
      <c r="C40" s="91"/>
      <c r="D40" s="92" t="s">
        <v>97</v>
      </c>
      <c r="E40" s="92" t="s">
        <v>120</v>
      </c>
      <c r="F40" s="94" t="s">
        <v>2</v>
      </c>
    </row>
    <row r="41" spans="1:7" x14ac:dyDescent="0.25">
      <c r="B41" s="43" t="s">
        <v>4</v>
      </c>
      <c r="C41" s="43" t="s">
        <v>5</v>
      </c>
      <c r="D41" s="93"/>
      <c r="E41" s="93"/>
      <c r="F41" s="94"/>
    </row>
    <row r="42" spans="1:7" ht="30" x14ac:dyDescent="0.25">
      <c r="B42" s="4">
        <v>36627</v>
      </c>
      <c r="C42" s="46">
        <v>37093</v>
      </c>
      <c r="D42" s="52" t="s">
        <v>192</v>
      </c>
      <c r="E42" s="52" t="s">
        <v>202</v>
      </c>
      <c r="F42" s="15">
        <f t="shared" ref="F42:F52" si="1">(C42-B42)+1</f>
        <v>467</v>
      </c>
    </row>
    <row r="43" spans="1:7" ht="30" x14ac:dyDescent="0.25">
      <c r="B43" s="46">
        <v>37102</v>
      </c>
      <c r="C43" s="4">
        <v>38859</v>
      </c>
      <c r="D43" s="52" t="s">
        <v>194</v>
      </c>
      <c r="E43" s="52" t="s">
        <v>193</v>
      </c>
      <c r="F43" s="15">
        <f t="shared" si="1"/>
        <v>1758</v>
      </c>
    </row>
    <row r="44" spans="1:7" ht="75" x14ac:dyDescent="0.25">
      <c r="B44" s="46">
        <v>38860</v>
      </c>
      <c r="C44" s="46">
        <v>39721</v>
      </c>
      <c r="D44" s="52" t="s">
        <v>196</v>
      </c>
      <c r="E44" s="52" t="s">
        <v>195</v>
      </c>
      <c r="F44" s="15">
        <f t="shared" si="1"/>
        <v>862</v>
      </c>
    </row>
    <row r="45" spans="1:7" x14ac:dyDescent="0.25">
      <c r="B45" s="46">
        <v>39727</v>
      </c>
      <c r="C45" s="46">
        <v>40091</v>
      </c>
      <c r="D45" s="49" t="s">
        <v>197</v>
      </c>
      <c r="E45" s="52" t="s">
        <v>111</v>
      </c>
      <c r="F45" s="15">
        <f t="shared" si="1"/>
        <v>365</v>
      </c>
    </row>
    <row r="46" spans="1:7" x14ac:dyDescent="0.25">
      <c r="B46" s="46">
        <v>40093</v>
      </c>
      <c r="C46" s="46">
        <v>40457</v>
      </c>
      <c r="D46" s="49" t="s">
        <v>197</v>
      </c>
      <c r="E46" s="52" t="s">
        <v>111</v>
      </c>
      <c r="F46" s="15">
        <f t="shared" si="1"/>
        <v>365</v>
      </c>
    </row>
    <row r="47" spans="1:7" x14ac:dyDescent="0.25">
      <c r="B47" s="46">
        <v>40459</v>
      </c>
      <c r="C47" s="46">
        <v>40823</v>
      </c>
      <c r="D47" s="49" t="s">
        <v>197</v>
      </c>
      <c r="E47" s="52" t="s">
        <v>111</v>
      </c>
      <c r="F47" s="15">
        <f t="shared" si="1"/>
        <v>365</v>
      </c>
    </row>
    <row r="48" spans="1:7" x14ac:dyDescent="0.25">
      <c r="B48" s="46">
        <v>40827</v>
      </c>
      <c r="C48" s="46">
        <v>41192</v>
      </c>
      <c r="D48" s="49" t="s">
        <v>197</v>
      </c>
      <c r="E48" s="52" t="s">
        <v>111</v>
      </c>
      <c r="F48" s="15">
        <f t="shared" si="1"/>
        <v>366</v>
      </c>
    </row>
    <row r="49" spans="2:11" x14ac:dyDescent="0.25">
      <c r="B49" s="46">
        <v>41194</v>
      </c>
      <c r="C49" s="46">
        <v>41453</v>
      </c>
      <c r="D49" s="49" t="s">
        <v>197</v>
      </c>
      <c r="E49" s="52" t="s">
        <v>111</v>
      </c>
      <c r="F49" s="15">
        <f t="shared" si="1"/>
        <v>260</v>
      </c>
    </row>
    <row r="50" spans="2:11" x14ac:dyDescent="0.25">
      <c r="B50" s="46">
        <v>41466</v>
      </c>
      <c r="C50" s="46">
        <v>41701</v>
      </c>
      <c r="D50" s="49" t="s">
        <v>199</v>
      </c>
      <c r="E50" s="52" t="s">
        <v>198</v>
      </c>
      <c r="F50" s="15">
        <f t="shared" si="1"/>
        <v>236</v>
      </c>
    </row>
    <row r="51" spans="2:11" x14ac:dyDescent="0.25">
      <c r="B51" s="46">
        <v>41730</v>
      </c>
      <c r="C51" s="46">
        <v>42034</v>
      </c>
      <c r="D51" s="49" t="s">
        <v>200</v>
      </c>
      <c r="E51" s="52" t="s">
        <v>111</v>
      </c>
      <c r="F51" s="15">
        <f t="shared" si="1"/>
        <v>305</v>
      </c>
    </row>
    <row r="52" spans="2:11" x14ac:dyDescent="0.25">
      <c r="B52" s="46">
        <v>42040</v>
      </c>
      <c r="C52" s="46">
        <v>43220</v>
      </c>
      <c r="D52" s="49" t="s">
        <v>201</v>
      </c>
      <c r="E52" s="52" t="s">
        <v>204</v>
      </c>
      <c r="F52" s="15">
        <f t="shared" si="1"/>
        <v>1181</v>
      </c>
    </row>
    <row r="53" spans="2:11" x14ac:dyDescent="0.25">
      <c r="B53" s="46"/>
      <c r="C53" s="46"/>
      <c r="D53" s="45"/>
      <c r="E53" s="45"/>
      <c r="F53" s="15"/>
    </row>
    <row r="54" spans="2:11" ht="15.75" x14ac:dyDescent="0.3">
      <c r="B54" s="88" t="s">
        <v>102</v>
      </c>
      <c r="C54" s="88"/>
      <c r="D54" s="88"/>
      <c r="E54" s="88"/>
      <c r="F54" s="21">
        <f>SUM(F42:F52)</f>
        <v>6530</v>
      </c>
    </row>
    <row r="55" spans="2:11" ht="15.75" x14ac:dyDescent="0.3">
      <c r="B55" s="88" t="s">
        <v>103</v>
      </c>
      <c r="C55" s="88"/>
      <c r="D55" s="88"/>
      <c r="E55" s="88"/>
      <c r="F55" s="20" t="str">
        <f>DATEDIF(0,F54,"y")&amp;" Y "&amp;DATEDIF(0,F54,"ym")&amp;" M "&amp;DATEDIF(0,F54,"md")&amp;" D "</f>
        <v xml:space="preserve">17 Y 10 M 16 D </v>
      </c>
    </row>
    <row r="57" spans="2:11" x14ac:dyDescent="0.25">
      <c r="B57" s="41" t="s">
        <v>99</v>
      </c>
      <c r="K57" s="41"/>
    </row>
    <row r="58" spans="2:11" x14ac:dyDescent="0.25">
      <c r="B58" t="s">
        <v>203</v>
      </c>
    </row>
    <row r="59" spans="2:11" x14ac:dyDescent="0.25">
      <c r="B59" t="s">
        <v>205</v>
      </c>
    </row>
    <row r="61" spans="2:11" x14ac:dyDescent="0.25">
      <c r="B61" s="89" t="s">
        <v>104</v>
      </c>
      <c r="C61" s="89"/>
      <c r="D61" s="89"/>
      <c r="E61" s="89"/>
      <c r="F61" s="21">
        <f>E34+F54</f>
        <v>11614</v>
      </c>
    </row>
    <row r="62" spans="2:11" ht="15.75" x14ac:dyDescent="0.3">
      <c r="B62" s="89" t="s">
        <v>105</v>
      </c>
      <c r="C62" s="89"/>
      <c r="D62" s="89"/>
      <c r="E62" s="89"/>
      <c r="F62" s="20" t="str">
        <f>DATEDIF(0,F61,"y")&amp;" Y "&amp;DATEDIF(0,F61,"ym")&amp;" M "&amp;DATEDIF(0,F61,"md")&amp;" D "</f>
        <v xml:space="preserve">31 Y 9 M 18 D </v>
      </c>
    </row>
  </sheetData>
  <mergeCells count="21">
    <mergeCell ref="F40:F41"/>
    <mergeCell ref="B54:E54"/>
    <mergeCell ref="C2:D2"/>
    <mergeCell ref="C3:D3"/>
    <mergeCell ref="C4:D4"/>
    <mergeCell ref="B6:C6"/>
    <mergeCell ref="D6:D7"/>
    <mergeCell ref="E6:E7"/>
    <mergeCell ref="B30:D30"/>
    <mergeCell ref="B31:D31"/>
    <mergeCell ref="B32:D32"/>
    <mergeCell ref="B33:D33"/>
    <mergeCell ref="B37:E38"/>
    <mergeCell ref="B34:D34"/>
    <mergeCell ref="B35:D35"/>
    <mergeCell ref="B55:E55"/>
    <mergeCell ref="B61:E61"/>
    <mergeCell ref="B62:E62"/>
    <mergeCell ref="B40:C40"/>
    <mergeCell ref="D40:D41"/>
    <mergeCell ref="E40:E41"/>
  </mergeCells>
  <pageMargins left="0.95" right="0.7" top="0.35" bottom="0.33" header="0.24" footer="0.19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workbookViewId="0">
      <selection activeCell="D19" sqref="D19"/>
    </sheetView>
  </sheetViews>
  <sheetFormatPr defaultRowHeight="15" x14ac:dyDescent="0.25"/>
  <cols>
    <col min="2" max="2" width="14.5703125" customWidth="1"/>
    <col min="3" max="3" width="12.28515625" customWidth="1"/>
    <col min="4" max="4" width="17.7109375" customWidth="1"/>
    <col min="5" max="5" width="13.28515625" bestFit="1" customWidth="1"/>
    <col min="6" max="6" width="14.28515625" bestFit="1" customWidth="1"/>
  </cols>
  <sheetData>
    <row r="2" spans="2:5" x14ac:dyDescent="0.25">
      <c r="B2" s="29" t="s">
        <v>91</v>
      </c>
      <c r="C2" s="90">
        <v>16</v>
      </c>
      <c r="D2" s="90"/>
    </row>
    <row r="3" spans="2:5" x14ac:dyDescent="0.25">
      <c r="B3" s="3" t="s">
        <v>1</v>
      </c>
      <c r="C3" s="90" t="s">
        <v>59</v>
      </c>
      <c r="D3" s="90"/>
    </row>
    <row r="4" spans="2:5" x14ac:dyDescent="0.25">
      <c r="B4" s="3" t="s">
        <v>0</v>
      </c>
      <c r="C4" s="90" t="s">
        <v>58</v>
      </c>
      <c r="D4" s="90"/>
    </row>
    <row r="6" spans="2:5" x14ac:dyDescent="0.25">
      <c r="B6" s="91" t="s">
        <v>3</v>
      </c>
      <c r="C6" s="91"/>
      <c r="D6" s="92" t="s">
        <v>6</v>
      </c>
      <c r="E6" s="94" t="s">
        <v>2</v>
      </c>
    </row>
    <row r="7" spans="2:5" x14ac:dyDescent="0.25">
      <c r="B7" s="12" t="s">
        <v>4</v>
      </c>
      <c r="C7" s="12" t="s">
        <v>5</v>
      </c>
      <c r="D7" s="93"/>
      <c r="E7" s="94"/>
    </row>
    <row r="8" spans="2:5" x14ac:dyDescent="0.25">
      <c r="B8" s="4">
        <v>33443</v>
      </c>
      <c r="C8" s="4">
        <v>33627</v>
      </c>
      <c r="D8" s="13" t="s">
        <v>28</v>
      </c>
      <c r="E8" s="15">
        <f>(C8-B8)+1</f>
        <v>185</v>
      </c>
    </row>
    <row r="9" spans="2:5" x14ac:dyDescent="0.25">
      <c r="B9" s="4">
        <v>33630</v>
      </c>
      <c r="C9" s="4">
        <v>33877</v>
      </c>
      <c r="D9" s="13" t="s">
        <v>28</v>
      </c>
      <c r="E9" s="15">
        <f t="shared" ref="E9:E28" si="0">(C9-B9)+1</f>
        <v>248</v>
      </c>
    </row>
    <row r="10" spans="2:5" x14ac:dyDescent="0.25">
      <c r="B10" s="4">
        <v>33909</v>
      </c>
      <c r="C10" s="4">
        <v>33958</v>
      </c>
      <c r="D10" s="13" t="s">
        <v>28</v>
      </c>
      <c r="E10" s="15">
        <f t="shared" si="0"/>
        <v>50</v>
      </c>
    </row>
    <row r="11" spans="2:5" x14ac:dyDescent="0.25">
      <c r="B11" s="4">
        <v>33959</v>
      </c>
      <c r="C11" s="4">
        <v>33969</v>
      </c>
      <c r="D11" s="13" t="s">
        <v>28</v>
      </c>
      <c r="E11" s="15">
        <f t="shared" si="0"/>
        <v>11</v>
      </c>
    </row>
    <row r="12" spans="2:5" x14ac:dyDescent="0.25">
      <c r="B12" s="4">
        <v>34225</v>
      </c>
      <c r="C12" s="4">
        <v>34358</v>
      </c>
      <c r="D12" s="13" t="s">
        <v>10</v>
      </c>
      <c r="E12" s="15">
        <f t="shared" si="0"/>
        <v>134</v>
      </c>
    </row>
    <row r="13" spans="2:5" x14ac:dyDescent="0.25">
      <c r="B13" s="4">
        <v>34373</v>
      </c>
      <c r="C13" s="4">
        <v>34424</v>
      </c>
      <c r="D13" s="13" t="s">
        <v>10</v>
      </c>
      <c r="E13" s="15">
        <f t="shared" si="0"/>
        <v>52</v>
      </c>
    </row>
    <row r="14" spans="2:5" x14ac:dyDescent="0.25">
      <c r="B14" s="4">
        <v>34425</v>
      </c>
      <c r="C14" s="4">
        <v>34618</v>
      </c>
      <c r="D14" s="13" t="s">
        <v>10</v>
      </c>
      <c r="E14" s="15">
        <f t="shared" si="0"/>
        <v>194</v>
      </c>
    </row>
    <row r="15" spans="2:5" x14ac:dyDescent="0.25">
      <c r="B15" s="4">
        <v>34630</v>
      </c>
      <c r="C15" s="4">
        <v>34754</v>
      </c>
      <c r="D15" s="13" t="s">
        <v>60</v>
      </c>
      <c r="E15" s="15">
        <f t="shared" si="0"/>
        <v>125</v>
      </c>
    </row>
    <row r="16" spans="2:5" x14ac:dyDescent="0.25">
      <c r="B16" s="4">
        <v>34761</v>
      </c>
      <c r="C16" s="4">
        <v>34825</v>
      </c>
      <c r="D16" s="13" t="s">
        <v>10</v>
      </c>
      <c r="E16" s="15">
        <f t="shared" si="0"/>
        <v>65</v>
      </c>
    </row>
    <row r="17" spans="2:6" x14ac:dyDescent="0.25">
      <c r="B17" s="4">
        <v>34939</v>
      </c>
      <c r="C17" s="4">
        <v>35046</v>
      </c>
      <c r="D17" s="13" t="s">
        <v>10</v>
      </c>
      <c r="E17" s="15">
        <f t="shared" si="0"/>
        <v>108</v>
      </c>
    </row>
    <row r="18" spans="2:6" x14ac:dyDescent="0.25">
      <c r="B18" s="4">
        <v>35048</v>
      </c>
      <c r="C18" s="4">
        <v>35060</v>
      </c>
      <c r="D18" s="13" t="s">
        <v>60</v>
      </c>
      <c r="E18" s="15">
        <f t="shared" si="0"/>
        <v>13</v>
      </c>
    </row>
    <row r="19" spans="2:6" x14ac:dyDescent="0.25">
      <c r="B19" s="4">
        <v>35063</v>
      </c>
      <c r="C19" s="4">
        <v>35122</v>
      </c>
      <c r="D19" s="13" t="s">
        <v>9</v>
      </c>
      <c r="E19" s="15">
        <f t="shared" si="0"/>
        <v>60</v>
      </c>
    </row>
    <row r="20" spans="2:6" x14ac:dyDescent="0.25">
      <c r="B20" s="4">
        <v>35123</v>
      </c>
      <c r="C20" s="4">
        <v>35253</v>
      </c>
      <c r="D20" s="13" t="s">
        <v>9</v>
      </c>
      <c r="E20" s="15">
        <f t="shared" si="0"/>
        <v>131</v>
      </c>
    </row>
    <row r="21" spans="2:6" x14ac:dyDescent="0.25">
      <c r="B21" s="4">
        <v>35601</v>
      </c>
      <c r="C21" s="4">
        <v>35896</v>
      </c>
      <c r="D21" s="13" t="s">
        <v>7</v>
      </c>
      <c r="E21" s="15">
        <f t="shared" si="0"/>
        <v>296</v>
      </c>
    </row>
    <row r="22" spans="2:6" x14ac:dyDescent="0.25">
      <c r="B22" s="4">
        <v>35897</v>
      </c>
      <c r="C22" s="4">
        <v>35967</v>
      </c>
      <c r="D22" s="13" t="s">
        <v>7</v>
      </c>
      <c r="E22" s="15">
        <f t="shared" si="0"/>
        <v>71</v>
      </c>
    </row>
    <row r="23" spans="2:6" x14ac:dyDescent="0.25">
      <c r="B23" s="4">
        <v>36151</v>
      </c>
      <c r="C23" s="4">
        <v>36352</v>
      </c>
      <c r="D23" s="13" t="s">
        <v>7</v>
      </c>
      <c r="E23" s="15">
        <f t="shared" si="0"/>
        <v>202</v>
      </c>
    </row>
    <row r="24" spans="2:6" x14ac:dyDescent="0.25">
      <c r="B24" s="4">
        <v>36670</v>
      </c>
      <c r="C24" s="4">
        <v>36961</v>
      </c>
      <c r="D24" s="13" t="s">
        <v>7</v>
      </c>
      <c r="E24" s="15">
        <f t="shared" si="0"/>
        <v>292</v>
      </c>
    </row>
    <row r="25" spans="2:6" x14ac:dyDescent="0.25">
      <c r="B25" s="4">
        <v>37121</v>
      </c>
      <c r="C25" s="4">
        <v>37334</v>
      </c>
      <c r="D25" s="13" t="s">
        <v>7</v>
      </c>
      <c r="E25" s="15">
        <f t="shared" si="0"/>
        <v>214</v>
      </c>
    </row>
    <row r="26" spans="2:6" x14ac:dyDescent="0.25">
      <c r="B26" s="4">
        <v>37759</v>
      </c>
      <c r="C26" s="4">
        <v>37892</v>
      </c>
      <c r="D26" s="13" t="s">
        <v>7</v>
      </c>
      <c r="E26" s="15">
        <f t="shared" si="0"/>
        <v>134</v>
      </c>
    </row>
    <row r="27" spans="2:6" x14ac:dyDescent="0.25">
      <c r="B27" s="4">
        <v>37940</v>
      </c>
      <c r="C27" s="4">
        <v>38146</v>
      </c>
      <c r="D27" s="13" t="s">
        <v>7</v>
      </c>
      <c r="E27" s="15">
        <f t="shared" si="0"/>
        <v>207</v>
      </c>
    </row>
    <row r="28" spans="2:6" x14ac:dyDescent="0.25">
      <c r="B28" s="4">
        <v>38277</v>
      </c>
      <c r="C28" s="4">
        <v>38486</v>
      </c>
      <c r="D28" s="13" t="s">
        <v>8</v>
      </c>
      <c r="E28" s="15">
        <f t="shared" si="0"/>
        <v>210</v>
      </c>
      <c r="F28" s="2"/>
    </row>
    <row r="29" spans="2:6" ht="15.75" x14ac:dyDescent="0.3">
      <c r="B29" s="97" t="s">
        <v>83</v>
      </c>
      <c r="C29" s="98"/>
      <c r="D29" s="99"/>
      <c r="E29" s="19">
        <f>SUM(E21:E28)</f>
        <v>1626</v>
      </c>
    </row>
    <row r="30" spans="2:6" ht="15.75" x14ac:dyDescent="0.3">
      <c r="B30" s="97" t="s">
        <v>84</v>
      </c>
      <c r="C30" s="98"/>
      <c r="D30" s="99"/>
      <c r="E30" s="20" t="str">
        <f>DATEDIF(0,E29,"y")&amp;" Y "&amp;DATEDIF(0,E29,"ym")&amp;" M "&amp;DATEDIF(0,E29,"md")&amp;" D "</f>
        <v xml:space="preserve">4 Y 5 M 13 D </v>
      </c>
    </row>
    <row r="31" spans="2:6" ht="15.75" x14ac:dyDescent="0.3">
      <c r="B31" s="97" t="s">
        <v>85</v>
      </c>
      <c r="C31" s="98"/>
      <c r="D31" s="99"/>
      <c r="E31" s="19">
        <f>SUM(E8:E28)</f>
        <v>3002</v>
      </c>
    </row>
    <row r="32" spans="2:6" ht="15.75" x14ac:dyDescent="0.3">
      <c r="B32" s="97" t="s">
        <v>86</v>
      </c>
      <c r="C32" s="98"/>
      <c r="D32" s="99"/>
      <c r="E32" s="20" t="str">
        <f>DATEDIF(0,E31,"y")&amp;" Y "&amp;DATEDIF(0,E31,"ym")&amp;" M "&amp;DATEDIF(0,E31,"md")&amp;" D "</f>
        <v xml:space="preserve">8 Y 2 M 20 D </v>
      </c>
    </row>
    <row r="33" spans="2:6" ht="15.75" x14ac:dyDescent="0.3">
      <c r="B33" s="88" t="s">
        <v>95</v>
      </c>
      <c r="C33" s="88"/>
      <c r="D33" s="88"/>
      <c r="E33" s="39">
        <f>E31*2</f>
        <v>6004</v>
      </c>
    </row>
    <row r="34" spans="2:6" ht="15.75" x14ac:dyDescent="0.3">
      <c r="B34" s="88" t="s">
        <v>94</v>
      </c>
      <c r="C34" s="88"/>
      <c r="D34" s="88"/>
      <c r="E34" s="20" t="str">
        <f>DATEDIF(0,E33,"y")&amp;" Y "&amp;DATEDIF(0,E33,"ym")&amp;" M "&amp;DATEDIF(0,E33,"md")&amp;" D "</f>
        <v xml:space="preserve">16 Y 5 M 8 D </v>
      </c>
    </row>
    <row r="36" spans="2:6" x14ac:dyDescent="0.25">
      <c r="B36" s="91" t="s">
        <v>96</v>
      </c>
      <c r="C36" s="91"/>
      <c r="D36" s="92" t="s">
        <v>97</v>
      </c>
      <c r="E36" s="92" t="s">
        <v>120</v>
      </c>
      <c r="F36" s="94" t="s">
        <v>2</v>
      </c>
    </row>
    <row r="37" spans="2:6" x14ac:dyDescent="0.25">
      <c r="B37" s="48" t="s">
        <v>4</v>
      </c>
      <c r="C37" s="48" t="s">
        <v>5</v>
      </c>
      <c r="D37" s="93"/>
      <c r="E37" s="93"/>
      <c r="F37" s="94"/>
    </row>
    <row r="38" spans="2:6" ht="60" x14ac:dyDescent="0.25">
      <c r="B38" s="46">
        <v>38504</v>
      </c>
      <c r="C38" s="46">
        <v>38868</v>
      </c>
      <c r="D38" s="52" t="s">
        <v>207</v>
      </c>
      <c r="E38" s="52" t="s">
        <v>206</v>
      </c>
      <c r="F38" s="15">
        <f t="shared" ref="F38:F43" si="1">(C38-B38)+1</f>
        <v>365</v>
      </c>
    </row>
    <row r="39" spans="2:6" ht="45" x14ac:dyDescent="0.25">
      <c r="B39" s="46">
        <v>38929</v>
      </c>
      <c r="C39" s="4">
        <v>40256</v>
      </c>
      <c r="D39" s="52" t="s">
        <v>209</v>
      </c>
      <c r="E39" s="52" t="s">
        <v>208</v>
      </c>
      <c r="F39" s="15">
        <f t="shared" si="1"/>
        <v>1328</v>
      </c>
    </row>
    <row r="40" spans="2:6" ht="30" x14ac:dyDescent="0.25">
      <c r="B40" s="46">
        <v>40269</v>
      </c>
      <c r="C40" s="46">
        <v>40633</v>
      </c>
      <c r="D40" s="52" t="s">
        <v>207</v>
      </c>
      <c r="E40" s="52" t="s">
        <v>210</v>
      </c>
      <c r="F40" s="15">
        <f t="shared" si="1"/>
        <v>365</v>
      </c>
    </row>
    <row r="41" spans="2:6" ht="60" x14ac:dyDescent="0.25">
      <c r="B41" s="46">
        <v>40634</v>
      </c>
      <c r="C41" s="46">
        <v>41517</v>
      </c>
      <c r="D41" s="52" t="s">
        <v>214</v>
      </c>
      <c r="E41" s="52" t="s">
        <v>213</v>
      </c>
      <c r="F41" s="15">
        <f t="shared" si="1"/>
        <v>884</v>
      </c>
    </row>
    <row r="42" spans="2:6" x14ac:dyDescent="0.25">
      <c r="B42" s="46">
        <v>41527</v>
      </c>
      <c r="C42" s="46">
        <v>42235</v>
      </c>
      <c r="D42" s="49" t="s">
        <v>215</v>
      </c>
      <c r="E42" s="49" t="s">
        <v>208</v>
      </c>
      <c r="F42" s="15">
        <f t="shared" si="1"/>
        <v>709</v>
      </c>
    </row>
    <row r="43" spans="2:6" x14ac:dyDescent="0.25">
      <c r="B43" s="46">
        <v>42236</v>
      </c>
      <c r="C43" s="46">
        <v>43220</v>
      </c>
      <c r="D43" s="49" t="s">
        <v>211</v>
      </c>
      <c r="E43" s="49" t="s">
        <v>212</v>
      </c>
      <c r="F43" s="15">
        <f t="shared" si="1"/>
        <v>985</v>
      </c>
    </row>
    <row r="44" spans="2:6" ht="15.75" x14ac:dyDescent="0.3">
      <c r="B44" s="88" t="s">
        <v>102</v>
      </c>
      <c r="C44" s="88"/>
      <c r="D44" s="88"/>
      <c r="E44" s="88"/>
      <c r="F44" s="21">
        <f>SUM(F38:F43)</f>
        <v>4636</v>
      </c>
    </row>
    <row r="45" spans="2:6" ht="15.75" x14ac:dyDescent="0.3">
      <c r="B45" s="88" t="s">
        <v>103</v>
      </c>
      <c r="C45" s="88"/>
      <c r="D45" s="88"/>
      <c r="E45" s="88"/>
      <c r="F45" s="20" t="str">
        <f>DATEDIF(0,F44,"y")&amp;" Y "&amp;DATEDIF(0,F44,"ym")&amp;" M "&amp;DATEDIF(0,F44,"md")&amp;" D "</f>
        <v xml:space="preserve">12 Y 8 M 9 D </v>
      </c>
    </row>
    <row r="47" spans="2:6" x14ac:dyDescent="0.25">
      <c r="B47" s="41" t="s">
        <v>99</v>
      </c>
    </row>
    <row r="48" spans="2:6" x14ac:dyDescent="0.25">
      <c r="B48" t="s">
        <v>216</v>
      </c>
    </row>
    <row r="51" spans="2:6" x14ac:dyDescent="0.25">
      <c r="B51" s="89" t="s">
        <v>104</v>
      </c>
      <c r="C51" s="89"/>
      <c r="D51" s="89"/>
      <c r="E51" s="89"/>
      <c r="F51" s="21">
        <f>E33+F44</f>
        <v>10640</v>
      </c>
    </row>
    <row r="52" spans="2:6" ht="15.75" x14ac:dyDescent="0.3">
      <c r="B52" s="89" t="s">
        <v>105</v>
      </c>
      <c r="C52" s="89"/>
      <c r="D52" s="89"/>
      <c r="E52" s="89"/>
      <c r="F52" s="20" t="str">
        <f>DATEDIF(0,F51,"y")&amp;" Y "&amp;DATEDIF(0,F51,"ym")&amp;" M "&amp;DATEDIF(0,F51,"md")&amp;" D "</f>
        <v xml:space="preserve">29 Y 1 M 16 D </v>
      </c>
    </row>
  </sheetData>
  <mergeCells count="20">
    <mergeCell ref="B45:E45"/>
    <mergeCell ref="B51:E51"/>
    <mergeCell ref="B52:E52"/>
    <mergeCell ref="B36:C36"/>
    <mergeCell ref="D36:D37"/>
    <mergeCell ref="E36:E37"/>
    <mergeCell ref="E6:E7"/>
    <mergeCell ref="F36:F37"/>
    <mergeCell ref="B44:E44"/>
    <mergeCell ref="B33:D33"/>
    <mergeCell ref="B34:D34"/>
    <mergeCell ref="B32:D32"/>
    <mergeCell ref="C2:D2"/>
    <mergeCell ref="B29:D29"/>
    <mergeCell ref="B30:D30"/>
    <mergeCell ref="B31:D31"/>
    <mergeCell ref="C3:D3"/>
    <mergeCell ref="C4:D4"/>
    <mergeCell ref="B6:C6"/>
    <mergeCell ref="D6:D7"/>
  </mergeCells>
  <pageMargins left="0.95" right="0.7" top="0.45" bottom="0.4" header="0.3" footer="0.3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1"/>
  <sheetViews>
    <sheetView workbookViewId="0">
      <selection activeCell="C57" sqref="C57"/>
    </sheetView>
  </sheetViews>
  <sheetFormatPr defaultRowHeight="15" x14ac:dyDescent="0.25"/>
  <cols>
    <col min="2" max="2" width="15" customWidth="1"/>
    <col min="3" max="3" width="13.140625" customWidth="1"/>
    <col min="4" max="4" width="16.5703125" customWidth="1"/>
    <col min="5" max="5" width="14.28515625" bestFit="1" customWidth="1"/>
    <col min="6" max="6" width="15.5703125" customWidth="1"/>
  </cols>
  <sheetData>
    <row r="2" spans="2:5" x14ac:dyDescent="0.25">
      <c r="B2" s="29" t="s">
        <v>91</v>
      </c>
      <c r="C2" s="90">
        <v>17</v>
      </c>
      <c r="D2" s="90"/>
    </row>
    <row r="3" spans="2:5" x14ac:dyDescent="0.25">
      <c r="B3" s="3" t="s">
        <v>1</v>
      </c>
      <c r="C3" s="90" t="s">
        <v>90</v>
      </c>
      <c r="D3" s="90"/>
    </row>
    <row r="4" spans="2:5" x14ac:dyDescent="0.25">
      <c r="B4" s="3" t="s">
        <v>0</v>
      </c>
      <c r="C4" s="90" t="s">
        <v>61</v>
      </c>
      <c r="D4" s="90"/>
    </row>
    <row r="6" spans="2:5" x14ac:dyDescent="0.25">
      <c r="B6" s="91" t="s">
        <v>3</v>
      </c>
      <c r="C6" s="91"/>
      <c r="D6" s="92" t="s">
        <v>6</v>
      </c>
      <c r="E6" s="94" t="s">
        <v>2</v>
      </c>
    </row>
    <row r="7" spans="2:5" x14ac:dyDescent="0.25">
      <c r="B7" s="12" t="s">
        <v>4</v>
      </c>
      <c r="C7" s="12" t="s">
        <v>5</v>
      </c>
      <c r="D7" s="93"/>
      <c r="E7" s="94"/>
    </row>
    <row r="8" spans="2:5" x14ac:dyDescent="0.25">
      <c r="B8" s="46">
        <v>35465</v>
      </c>
      <c r="C8" s="46">
        <v>35707</v>
      </c>
      <c r="D8" s="45" t="s">
        <v>28</v>
      </c>
      <c r="E8" s="50">
        <f>(C8-B8)+1</f>
        <v>243</v>
      </c>
    </row>
    <row r="9" spans="2:5" x14ac:dyDescent="0.25">
      <c r="B9" s="4">
        <v>35758</v>
      </c>
      <c r="C9" s="4">
        <v>35880</v>
      </c>
      <c r="D9" s="13" t="s">
        <v>28</v>
      </c>
      <c r="E9" s="15">
        <f t="shared" ref="E9:E27" si="0">(C9-B9)+1</f>
        <v>123</v>
      </c>
    </row>
    <row r="10" spans="2:5" x14ac:dyDescent="0.25">
      <c r="B10" s="4">
        <v>35926</v>
      </c>
      <c r="C10" s="4">
        <v>36244</v>
      </c>
      <c r="D10" s="13" t="s">
        <v>28</v>
      </c>
      <c r="E10" s="15">
        <f t="shared" si="0"/>
        <v>319</v>
      </c>
    </row>
    <row r="11" spans="2:5" x14ac:dyDescent="0.25">
      <c r="B11" s="4">
        <v>36448</v>
      </c>
      <c r="C11" s="4">
        <v>36617</v>
      </c>
      <c r="D11" s="13" t="s">
        <v>28</v>
      </c>
      <c r="E11" s="15">
        <f t="shared" si="0"/>
        <v>170</v>
      </c>
    </row>
    <row r="12" spans="2:5" x14ac:dyDescent="0.25">
      <c r="B12" s="4">
        <v>37058</v>
      </c>
      <c r="C12" s="4">
        <v>37243</v>
      </c>
      <c r="D12" s="13" t="s">
        <v>10</v>
      </c>
      <c r="E12" s="15">
        <f t="shared" si="0"/>
        <v>186</v>
      </c>
    </row>
    <row r="13" spans="2:5" x14ac:dyDescent="0.25">
      <c r="B13" s="4">
        <v>37338</v>
      </c>
      <c r="C13" s="4">
        <v>37520</v>
      </c>
      <c r="D13" s="13" t="s">
        <v>10</v>
      </c>
      <c r="E13" s="15">
        <f t="shared" si="0"/>
        <v>183</v>
      </c>
    </row>
    <row r="14" spans="2:5" x14ac:dyDescent="0.25">
      <c r="B14" s="4">
        <v>37606</v>
      </c>
      <c r="C14" s="4">
        <v>37793</v>
      </c>
      <c r="D14" s="13" t="s">
        <v>10</v>
      </c>
      <c r="E14" s="15">
        <f t="shared" si="0"/>
        <v>188</v>
      </c>
    </row>
    <row r="15" spans="2:5" x14ac:dyDescent="0.25">
      <c r="B15" s="4">
        <v>38174</v>
      </c>
      <c r="C15" s="4">
        <v>38304</v>
      </c>
      <c r="D15" s="13" t="s">
        <v>9</v>
      </c>
      <c r="E15" s="15">
        <f t="shared" si="0"/>
        <v>131</v>
      </c>
    </row>
    <row r="16" spans="2:5" x14ac:dyDescent="0.25">
      <c r="B16" s="4">
        <v>38464</v>
      </c>
      <c r="C16" s="4">
        <v>38631</v>
      </c>
      <c r="D16" s="13" t="s">
        <v>9</v>
      </c>
      <c r="E16" s="15">
        <f t="shared" si="0"/>
        <v>168</v>
      </c>
    </row>
    <row r="17" spans="2:6" x14ac:dyDescent="0.25">
      <c r="B17" s="4">
        <v>38632</v>
      </c>
      <c r="C17" s="4">
        <v>38756</v>
      </c>
      <c r="D17" s="13" t="s">
        <v>7</v>
      </c>
      <c r="E17" s="15">
        <f t="shared" si="0"/>
        <v>125</v>
      </c>
    </row>
    <row r="18" spans="2:6" x14ac:dyDescent="0.25">
      <c r="B18" s="4">
        <v>38890</v>
      </c>
      <c r="C18" s="4">
        <v>38960</v>
      </c>
      <c r="D18" s="13" t="s">
        <v>62</v>
      </c>
      <c r="E18" s="15">
        <f t="shared" si="0"/>
        <v>71</v>
      </c>
    </row>
    <row r="19" spans="2:6" x14ac:dyDescent="0.25">
      <c r="B19" s="4">
        <v>38961</v>
      </c>
      <c r="C19" s="4">
        <v>39045</v>
      </c>
      <c r="D19" s="13" t="s">
        <v>7</v>
      </c>
      <c r="E19" s="15">
        <f t="shared" si="0"/>
        <v>85</v>
      </c>
    </row>
    <row r="20" spans="2:6" x14ac:dyDescent="0.25">
      <c r="B20" s="4">
        <v>39105</v>
      </c>
      <c r="C20" s="4">
        <v>39198</v>
      </c>
      <c r="D20" s="13" t="s">
        <v>7</v>
      </c>
      <c r="E20" s="15">
        <f t="shared" si="0"/>
        <v>94</v>
      </c>
    </row>
    <row r="21" spans="2:6" x14ac:dyDescent="0.25">
      <c r="B21" s="4">
        <v>39378</v>
      </c>
      <c r="C21" s="4">
        <v>39517</v>
      </c>
      <c r="D21" s="13" t="s">
        <v>7</v>
      </c>
      <c r="E21" s="15">
        <f t="shared" si="0"/>
        <v>140</v>
      </c>
    </row>
    <row r="22" spans="2:6" x14ac:dyDescent="0.25">
      <c r="B22" s="4">
        <v>39652</v>
      </c>
      <c r="C22" s="4">
        <v>39746</v>
      </c>
      <c r="D22" s="13" t="s">
        <v>7</v>
      </c>
      <c r="E22" s="15">
        <f t="shared" si="0"/>
        <v>95</v>
      </c>
    </row>
    <row r="23" spans="2:6" x14ac:dyDescent="0.25">
      <c r="B23" s="4">
        <v>39755</v>
      </c>
      <c r="C23" s="4">
        <v>39789</v>
      </c>
      <c r="D23" s="13" t="s">
        <v>8</v>
      </c>
      <c r="E23" s="15">
        <f t="shared" si="0"/>
        <v>35</v>
      </c>
    </row>
    <row r="24" spans="2:6" x14ac:dyDescent="0.25">
      <c r="B24" s="4">
        <v>39794</v>
      </c>
      <c r="C24" s="4">
        <v>39896</v>
      </c>
      <c r="D24" s="13" t="s">
        <v>8</v>
      </c>
      <c r="E24" s="15">
        <f t="shared" si="0"/>
        <v>103</v>
      </c>
    </row>
    <row r="25" spans="2:6" x14ac:dyDescent="0.25">
      <c r="B25" s="4">
        <v>39940</v>
      </c>
      <c r="C25" s="4">
        <v>40083</v>
      </c>
      <c r="D25" s="13" t="s">
        <v>8</v>
      </c>
      <c r="E25" s="15">
        <f t="shared" si="0"/>
        <v>144</v>
      </c>
    </row>
    <row r="26" spans="2:6" x14ac:dyDescent="0.25">
      <c r="B26" s="4">
        <v>40248</v>
      </c>
      <c r="C26" s="4">
        <v>40373</v>
      </c>
      <c r="D26" s="13" t="s">
        <v>8</v>
      </c>
      <c r="E26" s="15">
        <f t="shared" si="0"/>
        <v>126</v>
      </c>
    </row>
    <row r="27" spans="2:6" x14ac:dyDescent="0.25">
      <c r="B27" s="4">
        <v>40673</v>
      </c>
      <c r="C27" s="4">
        <v>40706</v>
      </c>
      <c r="D27" s="13" t="s">
        <v>8</v>
      </c>
      <c r="E27" s="15">
        <f t="shared" si="0"/>
        <v>34</v>
      </c>
      <c r="F27" s="2"/>
    </row>
    <row r="28" spans="2:6" ht="15.75" x14ac:dyDescent="0.3">
      <c r="B28" s="97" t="s">
        <v>83</v>
      </c>
      <c r="C28" s="98"/>
      <c r="D28" s="99"/>
      <c r="E28" s="19">
        <f>SUM(E19:E27)+E17</f>
        <v>981</v>
      </c>
    </row>
    <row r="29" spans="2:6" ht="15.75" x14ac:dyDescent="0.3">
      <c r="B29" s="97" t="s">
        <v>84</v>
      </c>
      <c r="C29" s="98"/>
      <c r="D29" s="99"/>
      <c r="E29" s="20" t="str">
        <f>DATEDIF(0,E28,"y")&amp;" Y "&amp;DATEDIF(0,E28,"ym")&amp;" M "&amp;DATEDIF(0,E28,"md")&amp;" D "</f>
        <v xml:space="preserve">2 Y 8 M 7 D </v>
      </c>
    </row>
    <row r="30" spans="2:6" ht="15.75" x14ac:dyDescent="0.3">
      <c r="B30" s="97" t="s">
        <v>85</v>
      </c>
      <c r="C30" s="98"/>
      <c r="D30" s="99"/>
      <c r="E30" s="19">
        <f>SUM(E8:E27)</f>
        <v>2763</v>
      </c>
    </row>
    <row r="31" spans="2:6" ht="15.75" x14ac:dyDescent="0.3">
      <c r="B31" s="97" t="s">
        <v>86</v>
      </c>
      <c r="C31" s="98"/>
      <c r="D31" s="99"/>
      <c r="E31" s="20" t="str">
        <f>DATEDIF(0,E30,"y")&amp;" Y "&amp;DATEDIF(0,E30,"ym")&amp;" M "&amp;DATEDIF(0,E30,"md")&amp;" D "</f>
        <v xml:space="preserve">7 Y 6 M 25 D </v>
      </c>
    </row>
    <row r="32" spans="2:6" ht="15.75" x14ac:dyDescent="0.3">
      <c r="B32" s="88" t="s">
        <v>95</v>
      </c>
      <c r="C32" s="88"/>
      <c r="D32" s="88"/>
      <c r="E32" s="39">
        <f>E30*2</f>
        <v>5526</v>
      </c>
    </row>
    <row r="33" spans="2:6" ht="15.75" x14ac:dyDescent="0.3">
      <c r="B33" s="88" t="s">
        <v>94</v>
      </c>
      <c r="C33" s="88"/>
      <c r="D33" s="88"/>
      <c r="E33" s="20" t="str">
        <f>DATEDIF(0,E32,"y")&amp;" Y "&amp;DATEDIF(0,E32,"ym")&amp;" M "&amp;DATEDIF(0,E32,"md")&amp;" D "</f>
        <v xml:space="preserve">15 Y 1 M 16 D </v>
      </c>
    </row>
    <row r="34" spans="2:6" ht="9" customHeight="1" x14ac:dyDescent="0.25"/>
    <row r="35" spans="2:6" x14ac:dyDescent="0.25">
      <c r="B35" t="s">
        <v>63</v>
      </c>
    </row>
    <row r="36" spans="2:6" x14ac:dyDescent="0.25">
      <c r="E36" s="2"/>
    </row>
    <row r="37" spans="2:6" x14ac:dyDescent="0.25">
      <c r="B37" s="91" t="s">
        <v>96</v>
      </c>
      <c r="C37" s="91"/>
      <c r="D37" s="92" t="s">
        <v>97</v>
      </c>
      <c r="E37" s="92" t="s">
        <v>120</v>
      </c>
      <c r="F37" s="94" t="s">
        <v>2</v>
      </c>
    </row>
    <row r="38" spans="2:6" x14ac:dyDescent="0.25">
      <c r="B38" s="48" t="s">
        <v>4</v>
      </c>
      <c r="C38" s="48" t="s">
        <v>5</v>
      </c>
      <c r="D38" s="93"/>
      <c r="E38" s="93"/>
      <c r="F38" s="94"/>
    </row>
    <row r="39" spans="2:6" ht="45" x14ac:dyDescent="0.25">
      <c r="B39" s="46">
        <v>40725</v>
      </c>
      <c r="C39" s="4">
        <v>41527</v>
      </c>
      <c r="D39" s="52" t="s">
        <v>219</v>
      </c>
      <c r="E39" s="52" t="s">
        <v>217</v>
      </c>
      <c r="F39" s="15">
        <f>(C39-B39)+1</f>
        <v>803</v>
      </c>
    </row>
    <row r="40" spans="2:6" ht="45" x14ac:dyDescent="0.25">
      <c r="B40" s="46">
        <v>41528</v>
      </c>
      <c r="C40" s="46">
        <v>42261</v>
      </c>
      <c r="D40" s="52" t="s">
        <v>220</v>
      </c>
      <c r="E40" s="52" t="s">
        <v>221</v>
      </c>
      <c r="F40" s="15">
        <f>(C40-B40)+1</f>
        <v>734</v>
      </c>
    </row>
    <row r="41" spans="2:6" ht="45" x14ac:dyDescent="0.25">
      <c r="B41" s="46">
        <v>42278</v>
      </c>
      <c r="C41" s="46">
        <v>42582</v>
      </c>
      <c r="D41" s="52" t="s">
        <v>218</v>
      </c>
      <c r="E41" s="52" t="s">
        <v>217</v>
      </c>
      <c r="F41" s="15">
        <f>(C41-B41)+1</f>
        <v>305</v>
      </c>
    </row>
    <row r="42" spans="2:6" ht="30" x14ac:dyDescent="0.25">
      <c r="B42" s="46">
        <v>42605</v>
      </c>
      <c r="C42" s="46">
        <v>43220</v>
      </c>
      <c r="D42" s="52" t="s">
        <v>222</v>
      </c>
      <c r="E42" s="49" t="s">
        <v>177</v>
      </c>
      <c r="F42" s="15">
        <f>(C42-B42)+1</f>
        <v>616</v>
      </c>
    </row>
    <row r="43" spans="2:6" x14ac:dyDescent="0.25">
      <c r="B43" s="46"/>
      <c r="C43" s="46"/>
      <c r="D43" s="49"/>
      <c r="E43" s="49"/>
      <c r="F43" s="15"/>
    </row>
    <row r="44" spans="2:6" ht="15.75" x14ac:dyDescent="0.3">
      <c r="B44" s="88" t="s">
        <v>102</v>
      </c>
      <c r="C44" s="88"/>
      <c r="D44" s="88"/>
      <c r="E44" s="88"/>
      <c r="F44" s="21">
        <f>SUM(F39:F43)</f>
        <v>2458</v>
      </c>
    </row>
    <row r="45" spans="2:6" ht="15.75" x14ac:dyDescent="0.3">
      <c r="B45" s="88" t="s">
        <v>103</v>
      </c>
      <c r="C45" s="88"/>
      <c r="D45" s="88"/>
      <c r="E45" s="88"/>
      <c r="F45" s="20" t="str">
        <f>DATEDIF(0,F44,"y")&amp;" Y "&amp;DATEDIF(0,F44,"ym")&amp;" M "&amp;DATEDIF(0,F44,"md")&amp;" D "</f>
        <v xml:space="preserve">6 Y 8 M 23 D </v>
      </c>
    </row>
    <row r="47" spans="2:6" x14ac:dyDescent="0.25">
      <c r="B47" s="41" t="s">
        <v>99</v>
      </c>
    </row>
    <row r="48" spans="2:6" x14ac:dyDescent="0.25">
      <c r="B48" t="s">
        <v>223</v>
      </c>
    </row>
    <row r="50" spans="2:6" x14ac:dyDescent="0.25">
      <c r="B50" s="89" t="s">
        <v>104</v>
      </c>
      <c r="C50" s="89"/>
      <c r="D50" s="89"/>
      <c r="E50" s="89"/>
      <c r="F50" s="21">
        <f>E32+F44</f>
        <v>7984</v>
      </c>
    </row>
    <row r="51" spans="2:6" ht="15.75" x14ac:dyDescent="0.3">
      <c r="B51" s="89" t="s">
        <v>105</v>
      </c>
      <c r="C51" s="89"/>
      <c r="D51" s="89"/>
      <c r="E51" s="89"/>
      <c r="F51" s="20" t="str">
        <f>DATEDIF(0,F50,"y")&amp;" Y "&amp;DATEDIF(0,F50,"ym")&amp;" M "&amp;DATEDIF(0,F50,"md")&amp;" D "</f>
        <v xml:space="preserve">21 Y 10 M 9 D </v>
      </c>
    </row>
  </sheetData>
  <mergeCells count="20">
    <mergeCell ref="B45:E45"/>
    <mergeCell ref="B50:E50"/>
    <mergeCell ref="B51:E51"/>
    <mergeCell ref="B37:C37"/>
    <mergeCell ref="D37:D38"/>
    <mergeCell ref="E37:E38"/>
    <mergeCell ref="E6:E7"/>
    <mergeCell ref="F37:F38"/>
    <mergeCell ref="B44:E44"/>
    <mergeCell ref="B32:D32"/>
    <mergeCell ref="B33:D33"/>
    <mergeCell ref="B31:D31"/>
    <mergeCell ref="C2:D2"/>
    <mergeCell ref="B28:D28"/>
    <mergeCell ref="B29:D29"/>
    <mergeCell ref="B30:D30"/>
    <mergeCell ref="C3:D3"/>
    <mergeCell ref="C4:D4"/>
    <mergeCell ref="B6:C6"/>
    <mergeCell ref="D6:D7"/>
  </mergeCells>
  <pageMargins left="0.53" right="0.54" top="0.45" bottom="0.51" header="0.3" footer="0.3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workbookViewId="0">
      <selection activeCell="D59" sqref="D59"/>
    </sheetView>
  </sheetViews>
  <sheetFormatPr defaultRowHeight="15" x14ac:dyDescent="0.25"/>
  <cols>
    <col min="2" max="2" width="14.85546875" customWidth="1"/>
    <col min="3" max="3" width="12.28515625" customWidth="1"/>
    <col min="4" max="4" width="17" customWidth="1"/>
    <col min="5" max="5" width="14.42578125" customWidth="1"/>
    <col min="6" max="6" width="13.28515625" bestFit="1" customWidth="1"/>
  </cols>
  <sheetData>
    <row r="2" spans="2:5" x14ac:dyDescent="0.25">
      <c r="B2" s="29" t="s">
        <v>91</v>
      </c>
      <c r="C2" s="90">
        <v>18</v>
      </c>
      <c r="D2" s="90"/>
    </row>
    <row r="3" spans="2:5" x14ac:dyDescent="0.25">
      <c r="B3" s="3" t="s">
        <v>1</v>
      </c>
      <c r="C3" s="90" t="s">
        <v>64</v>
      </c>
      <c r="D3" s="90"/>
    </row>
    <row r="4" spans="2:5" x14ac:dyDescent="0.25">
      <c r="B4" s="3" t="s">
        <v>0</v>
      </c>
      <c r="C4" s="90" t="s">
        <v>65</v>
      </c>
      <c r="D4" s="90"/>
    </row>
    <row r="6" spans="2:5" x14ac:dyDescent="0.25">
      <c r="B6" s="91" t="s">
        <v>3</v>
      </c>
      <c r="C6" s="91"/>
      <c r="D6" s="92" t="s">
        <v>6</v>
      </c>
      <c r="E6" s="94" t="s">
        <v>2</v>
      </c>
    </row>
    <row r="7" spans="2:5" x14ac:dyDescent="0.25">
      <c r="B7" s="12" t="s">
        <v>4</v>
      </c>
      <c r="C7" s="12" t="s">
        <v>5</v>
      </c>
      <c r="D7" s="93"/>
      <c r="E7" s="94"/>
    </row>
    <row r="8" spans="2:5" x14ac:dyDescent="0.25">
      <c r="B8" s="4">
        <v>34361</v>
      </c>
      <c r="C8" s="4">
        <v>34725</v>
      </c>
      <c r="D8" s="13" t="s">
        <v>51</v>
      </c>
      <c r="E8" s="15">
        <f>(C8-B8)+1</f>
        <v>365</v>
      </c>
    </row>
    <row r="9" spans="2:5" x14ac:dyDescent="0.25">
      <c r="B9" s="4">
        <v>34726</v>
      </c>
      <c r="C9" s="4">
        <v>34776</v>
      </c>
      <c r="D9" s="13" t="s">
        <v>51</v>
      </c>
      <c r="E9" s="15">
        <f t="shared" ref="E9:E33" si="0">(C9-B9)+1</f>
        <v>51</v>
      </c>
    </row>
    <row r="10" spans="2:5" x14ac:dyDescent="0.25">
      <c r="B10" s="4">
        <v>35864</v>
      </c>
      <c r="C10" s="4">
        <v>36034</v>
      </c>
      <c r="D10" s="13" t="s">
        <v>35</v>
      </c>
      <c r="E10" s="15">
        <f t="shared" si="0"/>
        <v>171</v>
      </c>
    </row>
    <row r="11" spans="2:5" x14ac:dyDescent="0.25">
      <c r="B11" s="4">
        <v>36097</v>
      </c>
      <c r="C11" s="4">
        <v>36182</v>
      </c>
      <c r="D11" s="13" t="s">
        <v>35</v>
      </c>
      <c r="E11" s="15">
        <f t="shared" si="0"/>
        <v>86</v>
      </c>
    </row>
    <row r="12" spans="2:5" x14ac:dyDescent="0.25">
      <c r="B12" s="4">
        <v>36375</v>
      </c>
      <c r="C12" s="4">
        <v>36574</v>
      </c>
      <c r="D12" s="13" t="s">
        <v>35</v>
      </c>
      <c r="E12" s="15">
        <f t="shared" si="0"/>
        <v>200</v>
      </c>
    </row>
    <row r="13" spans="2:5" x14ac:dyDescent="0.25">
      <c r="B13" s="4">
        <v>36921</v>
      </c>
      <c r="C13" s="4">
        <v>37095</v>
      </c>
      <c r="D13" s="13" t="s">
        <v>35</v>
      </c>
      <c r="E13" s="15">
        <f t="shared" si="0"/>
        <v>175</v>
      </c>
    </row>
    <row r="14" spans="2:5" x14ac:dyDescent="0.25">
      <c r="B14" s="4">
        <v>37803</v>
      </c>
      <c r="C14" s="4">
        <v>37997</v>
      </c>
      <c r="D14" s="13" t="s">
        <v>35</v>
      </c>
      <c r="E14" s="15">
        <f t="shared" si="0"/>
        <v>195</v>
      </c>
    </row>
    <row r="15" spans="2:5" x14ac:dyDescent="0.25">
      <c r="B15" s="4">
        <v>38101</v>
      </c>
      <c r="C15" s="4">
        <v>38226</v>
      </c>
      <c r="D15" s="13" t="s">
        <v>35</v>
      </c>
      <c r="E15" s="15">
        <f t="shared" si="0"/>
        <v>126</v>
      </c>
    </row>
    <row r="16" spans="2:5" x14ac:dyDescent="0.25">
      <c r="B16" s="4">
        <v>38227</v>
      </c>
      <c r="C16" s="4">
        <v>38299</v>
      </c>
      <c r="D16" s="13" t="s">
        <v>35</v>
      </c>
      <c r="E16" s="15">
        <f t="shared" si="0"/>
        <v>73</v>
      </c>
    </row>
    <row r="17" spans="2:5" x14ac:dyDescent="0.25">
      <c r="B17" s="4">
        <v>38300</v>
      </c>
      <c r="C17" s="4">
        <v>38434</v>
      </c>
      <c r="D17" s="13" t="s">
        <v>34</v>
      </c>
      <c r="E17" s="15">
        <f t="shared" si="0"/>
        <v>135</v>
      </c>
    </row>
    <row r="18" spans="2:5" x14ac:dyDescent="0.25">
      <c r="B18" s="4">
        <v>38841</v>
      </c>
      <c r="C18" s="4">
        <v>38903</v>
      </c>
      <c r="D18" s="13" t="s">
        <v>66</v>
      </c>
      <c r="E18" s="15">
        <f t="shared" si="0"/>
        <v>63</v>
      </c>
    </row>
    <row r="19" spans="2:5" x14ac:dyDescent="0.25">
      <c r="B19" s="4">
        <v>38955</v>
      </c>
      <c r="C19" s="4">
        <v>39075</v>
      </c>
      <c r="D19" s="13" t="s">
        <v>34</v>
      </c>
      <c r="E19" s="15">
        <f t="shared" si="0"/>
        <v>121</v>
      </c>
    </row>
    <row r="20" spans="2:5" x14ac:dyDescent="0.25">
      <c r="B20" s="4">
        <v>39213</v>
      </c>
      <c r="C20" s="4">
        <v>39423</v>
      </c>
      <c r="D20" s="13" t="s">
        <v>34</v>
      </c>
      <c r="E20" s="15">
        <f t="shared" si="0"/>
        <v>211</v>
      </c>
    </row>
    <row r="21" spans="2:5" x14ac:dyDescent="0.25">
      <c r="B21" s="4">
        <v>39545</v>
      </c>
      <c r="C21" s="4">
        <v>39689</v>
      </c>
      <c r="D21" s="13" t="s">
        <v>33</v>
      </c>
      <c r="E21" s="15">
        <f t="shared" si="0"/>
        <v>145</v>
      </c>
    </row>
    <row r="22" spans="2:5" x14ac:dyDescent="0.25">
      <c r="B22" s="4">
        <v>39789</v>
      </c>
      <c r="C22" s="4">
        <v>39950</v>
      </c>
      <c r="D22" s="13" t="s">
        <v>33</v>
      </c>
      <c r="E22" s="15">
        <f t="shared" si="0"/>
        <v>162</v>
      </c>
    </row>
    <row r="23" spans="2:5" x14ac:dyDescent="0.25">
      <c r="B23" s="4">
        <v>40062</v>
      </c>
      <c r="C23" s="4">
        <v>40217</v>
      </c>
      <c r="D23" s="13" t="s">
        <v>33</v>
      </c>
      <c r="E23" s="15">
        <f t="shared" si="0"/>
        <v>156</v>
      </c>
    </row>
    <row r="24" spans="2:5" x14ac:dyDescent="0.25">
      <c r="B24" s="4">
        <v>40390</v>
      </c>
      <c r="C24" s="4">
        <v>40556</v>
      </c>
      <c r="D24" s="13" t="s">
        <v>33</v>
      </c>
      <c r="E24" s="15">
        <f t="shared" si="0"/>
        <v>167</v>
      </c>
    </row>
    <row r="25" spans="2:5" x14ac:dyDescent="0.25">
      <c r="B25" s="4">
        <v>40591</v>
      </c>
      <c r="C25" s="4">
        <v>40703</v>
      </c>
      <c r="D25" s="13" t="s">
        <v>33</v>
      </c>
      <c r="E25" s="15">
        <f t="shared" si="0"/>
        <v>113</v>
      </c>
    </row>
    <row r="26" spans="2:5" x14ac:dyDescent="0.25">
      <c r="B26" s="4">
        <v>40830</v>
      </c>
      <c r="C26" s="4">
        <v>40961</v>
      </c>
      <c r="D26" s="13" t="s">
        <v>33</v>
      </c>
      <c r="E26" s="15">
        <f t="shared" si="0"/>
        <v>132</v>
      </c>
    </row>
    <row r="27" spans="2:5" x14ac:dyDescent="0.25">
      <c r="B27" s="4">
        <v>41054</v>
      </c>
      <c r="C27" s="4">
        <v>41070</v>
      </c>
      <c r="D27" s="13" t="s">
        <v>33</v>
      </c>
      <c r="E27" s="15">
        <f t="shared" si="0"/>
        <v>17</v>
      </c>
    </row>
    <row r="28" spans="2:5" x14ac:dyDescent="0.25">
      <c r="B28" s="4">
        <v>41153</v>
      </c>
      <c r="C28" s="4">
        <v>41239</v>
      </c>
      <c r="D28" s="13" t="s">
        <v>33</v>
      </c>
      <c r="E28" s="15">
        <f t="shared" si="0"/>
        <v>87</v>
      </c>
    </row>
    <row r="29" spans="2:5" x14ac:dyDescent="0.25">
      <c r="B29" s="4">
        <v>41326</v>
      </c>
      <c r="C29" s="4">
        <v>41488</v>
      </c>
      <c r="D29" s="13" t="s">
        <v>33</v>
      </c>
      <c r="E29" s="15">
        <f t="shared" si="0"/>
        <v>163</v>
      </c>
    </row>
    <row r="30" spans="2:5" x14ac:dyDescent="0.25">
      <c r="B30" s="4">
        <v>41604</v>
      </c>
      <c r="C30" s="4">
        <v>41746</v>
      </c>
      <c r="D30" s="13" t="s">
        <v>33</v>
      </c>
      <c r="E30" s="15">
        <f t="shared" si="0"/>
        <v>143</v>
      </c>
    </row>
    <row r="31" spans="2:5" x14ac:dyDescent="0.25">
      <c r="B31" s="4">
        <v>41851</v>
      </c>
      <c r="C31" s="4">
        <v>41988</v>
      </c>
      <c r="D31" s="13" t="s">
        <v>24</v>
      </c>
      <c r="E31" s="15">
        <f t="shared" si="0"/>
        <v>138</v>
      </c>
    </row>
    <row r="32" spans="2:5" x14ac:dyDescent="0.25">
      <c r="B32" s="4">
        <v>42136</v>
      </c>
      <c r="C32" s="4">
        <v>42180</v>
      </c>
      <c r="D32" s="49" t="s">
        <v>224</v>
      </c>
      <c r="E32" s="15">
        <f t="shared" si="0"/>
        <v>45</v>
      </c>
    </row>
    <row r="33" spans="2:6" x14ac:dyDescent="0.25">
      <c r="B33" s="4">
        <v>42273</v>
      </c>
      <c r="C33" s="4">
        <v>42334</v>
      </c>
      <c r="D33" s="49" t="s">
        <v>224</v>
      </c>
      <c r="E33" s="15">
        <f t="shared" si="0"/>
        <v>62</v>
      </c>
    </row>
    <row r="34" spans="2:6" ht="15.75" x14ac:dyDescent="0.3">
      <c r="B34" s="97" t="s">
        <v>83</v>
      </c>
      <c r="C34" s="98"/>
      <c r="D34" s="99"/>
      <c r="E34" s="19">
        <f>SUM(E21:E33)</f>
        <v>1530</v>
      </c>
    </row>
    <row r="35" spans="2:6" ht="15.75" x14ac:dyDescent="0.3">
      <c r="B35" s="97" t="s">
        <v>84</v>
      </c>
      <c r="C35" s="98"/>
      <c r="D35" s="99"/>
      <c r="E35" s="20" t="str">
        <f>DATEDIF(0,E34,"y")&amp;" Y "&amp;DATEDIF(0,E34,"ym")&amp;" M "&amp;DATEDIF(0,E34,"md")&amp;" D "</f>
        <v xml:space="preserve">4 Y 2 M 9 D </v>
      </c>
    </row>
    <row r="36" spans="2:6" ht="15.75" x14ac:dyDescent="0.3">
      <c r="B36" s="97" t="s">
        <v>85</v>
      </c>
      <c r="C36" s="98"/>
      <c r="D36" s="99"/>
      <c r="E36" s="19">
        <f>SUM(E8:E33)</f>
        <v>3502</v>
      </c>
    </row>
    <row r="37" spans="2:6" ht="15.75" x14ac:dyDescent="0.3">
      <c r="B37" s="97" t="s">
        <v>86</v>
      </c>
      <c r="C37" s="98"/>
      <c r="D37" s="99"/>
      <c r="E37" s="20" t="str">
        <f>DATEDIF(0,E36,"y")&amp;" Y "&amp;DATEDIF(0,E36,"ym")&amp;" M "&amp;DATEDIF(0,E36,"md")&amp;" D "</f>
        <v xml:space="preserve">9 Y 7 M 2 D </v>
      </c>
    </row>
    <row r="38" spans="2:6" ht="15.75" x14ac:dyDescent="0.3">
      <c r="B38" s="88" t="s">
        <v>95</v>
      </c>
      <c r="C38" s="88"/>
      <c r="D38" s="88"/>
      <c r="E38" s="39">
        <f>E36*2</f>
        <v>7004</v>
      </c>
    </row>
    <row r="39" spans="2:6" ht="15.75" x14ac:dyDescent="0.3">
      <c r="B39" s="88" t="s">
        <v>94</v>
      </c>
      <c r="C39" s="88"/>
      <c r="D39" s="88"/>
      <c r="E39" s="20" t="str">
        <f>DATEDIF(0,E38,"y")&amp;" Y "&amp;DATEDIF(0,E38,"ym")&amp;" M "&amp;DATEDIF(0,E38,"md")&amp;" D "</f>
        <v xml:space="preserve">19 Y 2 M 5 D </v>
      </c>
    </row>
    <row r="40" spans="2:6" x14ac:dyDescent="0.25">
      <c r="B40" t="s">
        <v>67</v>
      </c>
      <c r="E40" s="2"/>
    </row>
    <row r="42" spans="2:6" x14ac:dyDescent="0.25">
      <c r="B42" s="91" t="s">
        <v>96</v>
      </c>
      <c r="C42" s="91"/>
      <c r="D42" s="92" t="s">
        <v>97</v>
      </c>
      <c r="E42" s="92" t="s">
        <v>120</v>
      </c>
      <c r="F42" s="94" t="s">
        <v>2</v>
      </c>
    </row>
    <row r="43" spans="2:6" x14ac:dyDescent="0.25">
      <c r="B43" s="48" t="s">
        <v>4</v>
      </c>
      <c r="C43" s="48" t="s">
        <v>5</v>
      </c>
      <c r="D43" s="93"/>
      <c r="E43" s="93"/>
      <c r="F43" s="94"/>
    </row>
    <row r="44" spans="2:6" ht="45" x14ac:dyDescent="0.25">
      <c r="B44" s="46">
        <v>42095</v>
      </c>
      <c r="C44" s="4">
        <v>42971</v>
      </c>
      <c r="D44" s="52" t="s">
        <v>233</v>
      </c>
      <c r="E44" s="52" t="s">
        <v>226</v>
      </c>
      <c r="F44" s="15">
        <f>(C44-B44)+1</f>
        <v>877</v>
      </c>
    </row>
    <row r="45" spans="2:6" ht="45" x14ac:dyDescent="0.25">
      <c r="B45" s="46">
        <v>43005</v>
      </c>
      <c r="C45" s="46">
        <v>43220</v>
      </c>
      <c r="D45" s="52" t="s">
        <v>233</v>
      </c>
      <c r="E45" s="52" t="s">
        <v>225</v>
      </c>
      <c r="F45" s="15">
        <f>(C45-B45)+1</f>
        <v>216</v>
      </c>
    </row>
    <row r="46" spans="2:6" x14ac:dyDescent="0.25">
      <c r="B46" s="46"/>
      <c r="C46" s="46"/>
      <c r="D46" s="52"/>
      <c r="E46" s="52"/>
      <c r="F46" s="15"/>
    </row>
    <row r="47" spans="2:6" ht="15.75" x14ac:dyDescent="0.3">
      <c r="B47" s="88" t="s">
        <v>102</v>
      </c>
      <c r="C47" s="88"/>
      <c r="D47" s="88"/>
      <c r="E47" s="88"/>
      <c r="F47" s="21">
        <f>SUM(F44:F46)</f>
        <v>1093</v>
      </c>
    </row>
    <row r="48" spans="2:6" ht="15.75" x14ac:dyDescent="0.3">
      <c r="B48" s="88" t="s">
        <v>103</v>
      </c>
      <c r="C48" s="88"/>
      <c r="D48" s="88"/>
      <c r="E48" s="88"/>
      <c r="F48" s="20" t="str">
        <f>DATEDIF(0,F47,"y")&amp;" Y "&amp;DATEDIF(0,F47,"ym")&amp;" M "&amp;DATEDIF(0,F47,"md")&amp;" D "</f>
        <v xml:space="preserve">2 Y 11 M 28 D </v>
      </c>
    </row>
    <row r="50" spans="2:6" x14ac:dyDescent="0.25">
      <c r="B50" s="41" t="s">
        <v>99</v>
      </c>
    </row>
    <row r="51" spans="2:6" x14ac:dyDescent="0.25">
      <c r="B51" t="s">
        <v>227</v>
      </c>
    </row>
    <row r="52" spans="2:6" x14ac:dyDescent="0.25">
      <c r="B52" t="s">
        <v>228</v>
      </c>
    </row>
    <row r="54" spans="2:6" x14ac:dyDescent="0.25">
      <c r="B54" s="89" t="s">
        <v>104</v>
      </c>
      <c r="C54" s="89"/>
      <c r="D54" s="89"/>
      <c r="E54" s="89"/>
      <c r="F54" s="21">
        <f>E38+F47</f>
        <v>8097</v>
      </c>
    </row>
    <row r="55" spans="2:6" ht="15.75" x14ac:dyDescent="0.3">
      <c r="B55" s="89" t="s">
        <v>105</v>
      </c>
      <c r="C55" s="89"/>
      <c r="D55" s="89"/>
      <c r="E55" s="89"/>
      <c r="F55" s="20" t="str">
        <f>DATEDIF(0,F54,"y")&amp;" Y "&amp;DATEDIF(0,F54,"ym")&amp;" M "&amp;DATEDIF(0,F54,"md")&amp;" D "</f>
        <v xml:space="preserve">22 Y 2 M 2 D </v>
      </c>
    </row>
  </sheetData>
  <mergeCells count="20">
    <mergeCell ref="B48:E48"/>
    <mergeCell ref="B54:E54"/>
    <mergeCell ref="B55:E55"/>
    <mergeCell ref="B42:C42"/>
    <mergeCell ref="D42:D43"/>
    <mergeCell ref="E42:E43"/>
    <mergeCell ref="E6:E7"/>
    <mergeCell ref="F42:F43"/>
    <mergeCell ref="B47:E47"/>
    <mergeCell ref="B38:D38"/>
    <mergeCell ref="B39:D39"/>
    <mergeCell ref="B37:D37"/>
    <mergeCell ref="C2:D2"/>
    <mergeCell ref="B34:D34"/>
    <mergeCell ref="B35:D35"/>
    <mergeCell ref="B36:D36"/>
    <mergeCell ref="C3:D3"/>
    <mergeCell ref="C4:D4"/>
    <mergeCell ref="B6:C6"/>
    <mergeCell ref="D6:D7"/>
  </mergeCells>
  <pageMargins left="0.95" right="0.7" top="0.35" bottom="0.38" header="0.18" footer="0.16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topLeftCell="A31" workbookViewId="0">
      <selection activeCell="D18" sqref="D18"/>
    </sheetView>
  </sheetViews>
  <sheetFormatPr defaultRowHeight="15" x14ac:dyDescent="0.25"/>
  <cols>
    <col min="1" max="1" width="6.85546875" customWidth="1"/>
    <col min="2" max="2" width="15" customWidth="1"/>
    <col min="3" max="3" width="16.85546875" customWidth="1"/>
    <col min="4" max="4" width="15.7109375" customWidth="1"/>
    <col min="5" max="5" width="13.28515625" bestFit="1" customWidth="1"/>
    <col min="6" max="6" width="14.28515625" bestFit="1" customWidth="1"/>
  </cols>
  <sheetData>
    <row r="2" spans="2:5" x14ac:dyDescent="0.25">
      <c r="B2" s="29" t="s">
        <v>91</v>
      </c>
      <c r="C2" s="90">
        <v>19</v>
      </c>
      <c r="D2" s="90"/>
    </row>
    <row r="3" spans="2:5" x14ac:dyDescent="0.25">
      <c r="B3" s="3" t="s">
        <v>1</v>
      </c>
      <c r="C3" s="90" t="s">
        <v>68</v>
      </c>
      <c r="D3" s="90"/>
    </row>
    <row r="4" spans="2:5" x14ac:dyDescent="0.25">
      <c r="B4" s="3" t="s">
        <v>0</v>
      </c>
      <c r="C4" s="90" t="s">
        <v>69</v>
      </c>
      <c r="D4" s="90"/>
    </row>
    <row r="6" spans="2:5" x14ac:dyDescent="0.25">
      <c r="B6" s="91" t="s">
        <v>3</v>
      </c>
      <c r="C6" s="91"/>
      <c r="D6" s="92" t="s">
        <v>6</v>
      </c>
      <c r="E6" s="94" t="s">
        <v>2</v>
      </c>
    </row>
    <row r="7" spans="2:5" x14ac:dyDescent="0.25">
      <c r="B7" s="12" t="s">
        <v>4</v>
      </c>
      <c r="C7" s="12" t="s">
        <v>5</v>
      </c>
      <c r="D7" s="93"/>
      <c r="E7" s="94"/>
    </row>
    <row r="8" spans="2:5" x14ac:dyDescent="0.25">
      <c r="B8" s="4">
        <v>32433</v>
      </c>
      <c r="C8" s="4">
        <v>33321</v>
      </c>
      <c r="D8" s="13" t="s">
        <v>28</v>
      </c>
      <c r="E8" s="15">
        <f>(C8-B8)+1</f>
        <v>889</v>
      </c>
    </row>
    <row r="9" spans="2:5" x14ac:dyDescent="0.25">
      <c r="B9" s="4">
        <v>33330</v>
      </c>
      <c r="C9" s="4">
        <v>33443</v>
      </c>
      <c r="D9" s="13" t="s">
        <v>70</v>
      </c>
      <c r="E9" s="15">
        <f t="shared" ref="E9:E26" si="0">(C9-B9)+1</f>
        <v>114</v>
      </c>
    </row>
    <row r="10" spans="2:5" x14ac:dyDescent="0.25">
      <c r="B10" s="4">
        <v>33448</v>
      </c>
      <c r="C10" s="4">
        <v>33586</v>
      </c>
      <c r="D10" s="13" t="s">
        <v>70</v>
      </c>
      <c r="E10" s="15">
        <f t="shared" si="0"/>
        <v>139</v>
      </c>
    </row>
    <row r="11" spans="2:5" x14ac:dyDescent="0.25">
      <c r="B11" s="4">
        <v>33636</v>
      </c>
      <c r="C11" s="4">
        <v>33694</v>
      </c>
      <c r="D11" s="13" t="s">
        <v>9</v>
      </c>
      <c r="E11" s="15">
        <f t="shared" si="0"/>
        <v>59</v>
      </c>
    </row>
    <row r="12" spans="2:5" x14ac:dyDescent="0.25">
      <c r="B12" s="4">
        <v>33695</v>
      </c>
      <c r="C12" s="4">
        <v>33861</v>
      </c>
      <c r="D12" s="13" t="s">
        <v>9</v>
      </c>
      <c r="E12" s="15">
        <f t="shared" si="0"/>
        <v>167</v>
      </c>
    </row>
    <row r="13" spans="2:5" x14ac:dyDescent="0.25">
      <c r="B13" s="4">
        <v>33963</v>
      </c>
      <c r="C13" s="4">
        <v>34034</v>
      </c>
      <c r="D13" s="13" t="s">
        <v>7</v>
      </c>
      <c r="E13" s="15">
        <f t="shared" si="0"/>
        <v>72</v>
      </c>
    </row>
    <row r="14" spans="2:5" x14ac:dyDescent="0.25">
      <c r="B14" s="4">
        <v>34066</v>
      </c>
      <c r="C14" s="4">
        <v>34153</v>
      </c>
      <c r="D14" s="13" t="s">
        <v>7</v>
      </c>
      <c r="E14" s="15">
        <f t="shared" si="0"/>
        <v>88</v>
      </c>
    </row>
    <row r="15" spans="2:5" x14ac:dyDescent="0.25">
      <c r="B15" s="4">
        <v>34328</v>
      </c>
      <c r="C15" s="4">
        <v>34360</v>
      </c>
      <c r="D15" s="13" t="s">
        <v>7</v>
      </c>
      <c r="E15" s="15">
        <f t="shared" si="0"/>
        <v>33</v>
      </c>
    </row>
    <row r="16" spans="2:5" x14ac:dyDescent="0.25">
      <c r="B16" s="4">
        <v>34361</v>
      </c>
      <c r="C16" s="4">
        <v>34379</v>
      </c>
      <c r="D16" s="13" t="s">
        <v>7</v>
      </c>
      <c r="E16" s="15">
        <f t="shared" si="0"/>
        <v>19</v>
      </c>
    </row>
    <row r="17" spans="2:6" x14ac:dyDescent="0.25">
      <c r="B17" s="4">
        <v>34381</v>
      </c>
      <c r="C17" s="4">
        <v>34424</v>
      </c>
      <c r="D17" s="13" t="s">
        <v>7</v>
      </c>
      <c r="E17" s="15">
        <f t="shared" si="0"/>
        <v>44</v>
      </c>
    </row>
    <row r="18" spans="2:6" x14ac:dyDescent="0.25">
      <c r="B18" s="4">
        <v>34425</v>
      </c>
      <c r="C18" s="4">
        <v>34533</v>
      </c>
      <c r="D18" s="13" t="s">
        <v>7</v>
      </c>
      <c r="E18" s="15">
        <f t="shared" si="0"/>
        <v>109</v>
      </c>
    </row>
    <row r="19" spans="2:6" x14ac:dyDescent="0.25">
      <c r="B19" s="4">
        <v>34659</v>
      </c>
      <c r="C19" s="4">
        <v>34840</v>
      </c>
      <c r="D19" s="13" t="s">
        <v>7</v>
      </c>
      <c r="E19" s="15">
        <f t="shared" si="0"/>
        <v>182</v>
      </c>
    </row>
    <row r="20" spans="2:6" x14ac:dyDescent="0.25">
      <c r="B20" s="4">
        <v>34964</v>
      </c>
      <c r="C20" s="4">
        <v>35155</v>
      </c>
      <c r="D20" s="13" t="s">
        <v>7</v>
      </c>
      <c r="E20" s="15">
        <f t="shared" si="0"/>
        <v>192</v>
      </c>
    </row>
    <row r="21" spans="2:6" x14ac:dyDescent="0.25">
      <c r="B21" s="4">
        <v>35156</v>
      </c>
      <c r="C21" s="4">
        <v>35205</v>
      </c>
      <c r="D21" s="13" t="s">
        <v>7</v>
      </c>
      <c r="E21" s="15">
        <f t="shared" si="0"/>
        <v>50</v>
      </c>
    </row>
    <row r="22" spans="2:6" x14ac:dyDescent="0.25">
      <c r="B22" s="4">
        <v>35207</v>
      </c>
      <c r="C22" s="4">
        <v>35294</v>
      </c>
      <c r="D22" s="13" t="s">
        <v>7</v>
      </c>
      <c r="E22" s="15">
        <f t="shared" si="0"/>
        <v>88</v>
      </c>
    </row>
    <row r="23" spans="2:6" x14ac:dyDescent="0.25">
      <c r="B23" s="4">
        <v>35711</v>
      </c>
      <c r="C23" s="4">
        <v>35885</v>
      </c>
      <c r="D23" s="13" t="s">
        <v>7</v>
      </c>
      <c r="E23" s="15">
        <f t="shared" si="0"/>
        <v>175</v>
      </c>
    </row>
    <row r="24" spans="2:6" x14ac:dyDescent="0.25">
      <c r="B24" s="4">
        <v>35886</v>
      </c>
      <c r="C24" s="4">
        <v>36024</v>
      </c>
      <c r="D24" s="13" t="s">
        <v>7</v>
      </c>
      <c r="E24" s="15">
        <f t="shared" si="0"/>
        <v>139</v>
      </c>
    </row>
    <row r="25" spans="2:6" x14ac:dyDescent="0.25">
      <c r="B25" s="4">
        <v>36199</v>
      </c>
      <c r="C25" s="4">
        <v>36354</v>
      </c>
      <c r="D25" s="13" t="s">
        <v>7</v>
      </c>
      <c r="E25" s="15">
        <f t="shared" si="0"/>
        <v>156</v>
      </c>
    </row>
    <row r="26" spans="2:6" x14ac:dyDescent="0.25">
      <c r="B26" s="4">
        <v>36785</v>
      </c>
      <c r="C26" s="4">
        <v>36871</v>
      </c>
      <c r="D26" s="13" t="s">
        <v>8</v>
      </c>
      <c r="E26" s="15">
        <f t="shared" si="0"/>
        <v>87</v>
      </c>
      <c r="F26" s="2"/>
    </row>
    <row r="27" spans="2:6" ht="15.75" x14ac:dyDescent="0.3">
      <c r="B27" s="97" t="s">
        <v>83</v>
      </c>
      <c r="C27" s="98"/>
      <c r="D27" s="99"/>
      <c r="E27" s="19">
        <f>SUM(E13:E26)</f>
        <v>1434</v>
      </c>
      <c r="F27" s="2"/>
    </row>
    <row r="28" spans="2:6" ht="15.75" x14ac:dyDescent="0.3">
      <c r="B28" s="97" t="s">
        <v>84</v>
      </c>
      <c r="C28" s="98"/>
      <c r="D28" s="99"/>
      <c r="E28" s="20" t="str">
        <f>DATEDIF(0,E27,"y")&amp;" Y "&amp;DATEDIF(0,E27,"ym")&amp;" M "&amp;DATEDIF(0,E27,"md")&amp;" D "</f>
        <v xml:space="preserve">3 Y 11 M 4 D </v>
      </c>
      <c r="F28" s="2"/>
    </row>
    <row r="29" spans="2:6" ht="15.75" x14ac:dyDescent="0.3">
      <c r="B29" s="97" t="s">
        <v>85</v>
      </c>
      <c r="C29" s="98"/>
      <c r="D29" s="99"/>
      <c r="E29" s="19">
        <f>SUM(E8:E26)</f>
        <v>2802</v>
      </c>
      <c r="F29" s="2"/>
    </row>
    <row r="30" spans="2:6" ht="15.75" x14ac:dyDescent="0.3">
      <c r="B30" s="97" t="s">
        <v>86</v>
      </c>
      <c r="C30" s="98"/>
      <c r="D30" s="99"/>
      <c r="E30" s="20" t="str">
        <f>DATEDIF(0,E29,"y")&amp;" Y "&amp;DATEDIF(0,E29,"ym")&amp;" M "&amp;DATEDIF(0,E29,"md")&amp;" D "</f>
        <v xml:space="preserve">7 Y 8 M 2 D </v>
      </c>
    </row>
    <row r="31" spans="2:6" ht="15.75" x14ac:dyDescent="0.3">
      <c r="B31" s="88" t="s">
        <v>95</v>
      </c>
      <c r="C31" s="88"/>
      <c r="D31" s="88"/>
      <c r="E31" s="39">
        <f>E29*2</f>
        <v>5604</v>
      </c>
    </row>
    <row r="32" spans="2:6" ht="15.75" x14ac:dyDescent="0.3">
      <c r="B32" s="88" t="s">
        <v>94</v>
      </c>
      <c r="C32" s="88"/>
      <c r="D32" s="88"/>
      <c r="E32" s="20" t="str">
        <f>DATEDIF(0,E31,"y")&amp;" Y "&amp;DATEDIF(0,E31,"ym")&amp;" M "&amp;DATEDIF(0,E31,"md")&amp;" D "</f>
        <v xml:space="preserve">15 Y 4 M 5 D </v>
      </c>
    </row>
    <row r="34" spans="2:6" x14ac:dyDescent="0.25">
      <c r="B34" s="91" t="s">
        <v>96</v>
      </c>
      <c r="C34" s="91"/>
      <c r="D34" s="92" t="s">
        <v>97</v>
      </c>
      <c r="E34" s="92" t="s">
        <v>120</v>
      </c>
      <c r="F34" s="94" t="s">
        <v>2</v>
      </c>
    </row>
    <row r="35" spans="2:6" x14ac:dyDescent="0.25">
      <c r="B35" s="48" t="s">
        <v>4</v>
      </c>
      <c r="C35" s="48" t="s">
        <v>5</v>
      </c>
      <c r="D35" s="93"/>
      <c r="E35" s="93"/>
      <c r="F35" s="94"/>
    </row>
    <row r="36" spans="2:6" x14ac:dyDescent="0.25">
      <c r="B36" s="46">
        <v>36923</v>
      </c>
      <c r="C36" s="46">
        <v>39182</v>
      </c>
      <c r="D36" s="52" t="s">
        <v>207</v>
      </c>
      <c r="E36" s="52" t="s">
        <v>146</v>
      </c>
      <c r="F36" s="15">
        <f t="shared" ref="F36:F41" si="1">(C36-B36)+1</f>
        <v>2260</v>
      </c>
    </row>
    <row r="37" spans="2:6" ht="30" x14ac:dyDescent="0.25">
      <c r="B37" s="46">
        <v>39182</v>
      </c>
      <c r="C37" s="4">
        <v>39518</v>
      </c>
      <c r="D37" s="52" t="s">
        <v>112</v>
      </c>
      <c r="E37" s="52" t="s">
        <v>111</v>
      </c>
      <c r="F37" s="15">
        <f t="shared" si="1"/>
        <v>337</v>
      </c>
    </row>
    <row r="38" spans="2:6" ht="30" x14ac:dyDescent="0.25">
      <c r="B38" s="46">
        <v>39518</v>
      </c>
      <c r="C38" s="46">
        <v>39828</v>
      </c>
      <c r="D38" s="52" t="s">
        <v>231</v>
      </c>
      <c r="E38" s="52" t="s">
        <v>230</v>
      </c>
      <c r="F38" s="15">
        <f t="shared" si="1"/>
        <v>311</v>
      </c>
    </row>
    <row r="39" spans="2:6" x14ac:dyDescent="0.25">
      <c r="B39" s="46">
        <v>39828</v>
      </c>
      <c r="C39" s="46">
        <v>40182</v>
      </c>
      <c r="D39" s="52" t="s">
        <v>207</v>
      </c>
      <c r="E39" s="52" t="s">
        <v>230</v>
      </c>
      <c r="F39" s="15">
        <f t="shared" si="1"/>
        <v>355</v>
      </c>
    </row>
    <row r="40" spans="2:6" ht="45" x14ac:dyDescent="0.25">
      <c r="B40" s="46">
        <v>40183</v>
      </c>
      <c r="C40" s="46">
        <v>42954</v>
      </c>
      <c r="D40" s="52" t="s">
        <v>232</v>
      </c>
      <c r="E40" s="52" t="s">
        <v>146</v>
      </c>
      <c r="F40" s="15">
        <f t="shared" si="1"/>
        <v>2772</v>
      </c>
    </row>
    <row r="41" spans="2:6" x14ac:dyDescent="0.25">
      <c r="B41" s="46">
        <v>42954</v>
      </c>
      <c r="C41" s="46">
        <v>43220</v>
      </c>
      <c r="D41" s="56" t="s">
        <v>207</v>
      </c>
      <c r="E41" s="52" t="s">
        <v>146</v>
      </c>
      <c r="F41" s="15">
        <f t="shared" si="1"/>
        <v>267</v>
      </c>
    </row>
    <row r="42" spans="2:6" ht="15.75" x14ac:dyDescent="0.3">
      <c r="B42" s="88" t="s">
        <v>102</v>
      </c>
      <c r="C42" s="88"/>
      <c r="D42" s="88"/>
      <c r="E42" s="88"/>
      <c r="F42" s="21">
        <f>SUM(F36:F41)</f>
        <v>6302</v>
      </c>
    </row>
    <row r="43" spans="2:6" ht="15.75" x14ac:dyDescent="0.3">
      <c r="B43" s="88" t="s">
        <v>103</v>
      </c>
      <c r="C43" s="88"/>
      <c r="D43" s="88"/>
      <c r="E43" s="88"/>
      <c r="F43" s="20" t="str">
        <f>DATEDIF(0,F42,"y")&amp;" Y "&amp;DATEDIF(0,F42,"ym")&amp;" M "&amp;DATEDIF(0,F42,"md")&amp;" D "</f>
        <v xml:space="preserve">17 Y 3 M 2 D </v>
      </c>
    </row>
    <row r="45" spans="2:6" x14ac:dyDescent="0.25">
      <c r="B45" s="41" t="s">
        <v>99</v>
      </c>
    </row>
    <row r="46" spans="2:6" x14ac:dyDescent="0.25">
      <c r="B46" s="54" t="s">
        <v>229</v>
      </c>
      <c r="C46" s="58"/>
      <c r="D46" s="58"/>
      <c r="E46" s="58"/>
    </row>
    <row r="48" spans="2:6" x14ac:dyDescent="0.25">
      <c r="B48" s="89" t="s">
        <v>104</v>
      </c>
      <c r="C48" s="89"/>
      <c r="D48" s="89"/>
      <c r="E48" s="89"/>
      <c r="F48" s="21">
        <f>E31+F42</f>
        <v>11906</v>
      </c>
    </row>
    <row r="49" spans="2:6" ht="15.75" x14ac:dyDescent="0.3">
      <c r="B49" s="89" t="s">
        <v>105</v>
      </c>
      <c r="C49" s="89"/>
      <c r="D49" s="89"/>
      <c r="E49" s="89"/>
      <c r="F49" s="20" t="str">
        <f>DATEDIF(0,F48,"y")&amp;" Y "&amp;DATEDIF(0,F48,"ym")&amp;" M "&amp;DATEDIF(0,F48,"md")&amp;" D "</f>
        <v xml:space="preserve">32 Y 7 M 5 D </v>
      </c>
    </row>
  </sheetData>
  <mergeCells count="20">
    <mergeCell ref="B48:E48"/>
    <mergeCell ref="B49:E49"/>
    <mergeCell ref="B34:C34"/>
    <mergeCell ref="D34:D35"/>
    <mergeCell ref="E34:E35"/>
    <mergeCell ref="F34:F35"/>
    <mergeCell ref="B42:E42"/>
    <mergeCell ref="B31:D31"/>
    <mergeCell ref="B32:D32"/>
    <mergeCell ref="B43:E43"/>
    <mergeCell ref="E6:E7"/>
    <mergeCell ref="B27:D27"/>
    <mergeCell ref="B28:D28"/>
    <mergeCell ref="B29:D29"/>
    <mergeCell ref="B30:D30"/>
    <mergeCell ref="C2:D2"/>
    <mergeCell ref="C3:D3"/>
    <mergeCell ref="C4:D4"/>
    <mergeCell ref="B6:C6"/>
    <mergeCell ref="D6:D7"/>
  </mergeCells>
  <pageMargins left="0.43" right="0.54" top="0.39" bottom="0.38" header="0.24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6"/>
  <sheetViews>
    <sheetView topLeftCell="A31" workbookViewId="0">
      <selection activeCell="B51" sqref="B51"/>
    </sheetView>
  </sheetViews>
  <sheetFormatPr defaultRowHeight="15" x14ac:dyDescent="0.25"/>
  <cols>
    <col min="1" max="1" width="3.28515625" customWidth="1"/>
    <col min="2" max="2" width="14.7109375" customWidth="1"/>
    <col min="3" max="3" width="14.5703125" customWidth="1"/>
    <col min="4" max="4" width="14.7109375" customWidth="1"/>
    <col min="5" max="6" width="14.28515625" bestFit="1" customWidth="1"/>
  </cols>
  <sheetData>
    <row r="3" spans="2:5" ht="18.75" customHeight="1" x14ac:dyDescent="0.25">
      <c r="B3" s="3" t="s">
        <v>91</v>
      </c>
      <c r="C3" s="90">
        <v>2</v>
      </c>
      <c r="D3" s="90"/>
    </row>
    <row r="4" spans="2:5" ht="17.25" customHeight="1" x14ac:dyDescent="0.25">
      <c r="B4" s="3" t="s">
        <v>1</v>
      </c>
      <c r="C4" s="95" t="s">
        <v>32</v>
      </c>
      <c r="D4" s="96"/>
      <c r="E4" s="7"/>
    </row>
    <row r="5" spans="2:5" x14ac:dyDescent="0.25">
      <c r="B5" s="3" t="s">
        <v>0</v>
      </c>
      <c r="C5" s="95" t="s">
        <v>11</v>
      </c>
      <c r="D5" s="96"/>
      <c r="E5" s="7"/>
    </row>
    <row r="6" spans="2:5" x14ac:dyDescent="0.25">
      <c r="B6" s="7"/>
      <c r="C6" s="7"/>
      <c r="D6" s="7"/>
      <c r="E6" s="7"/>
    </row>
    <row r="7" spans="2:5" x14ac:dyDescent="0.25">
      <c r="B7" s="91" t="s">
        <v>3</v>
      </c>
      <c r="C7" s="91"/>
      <c r="D7" s="92" t="s">
        <v>6</v>
      </c>
      <c r="E7" s="94" t="s">
        <v>2</v>
      </c>
    </row>
    <row r="8" spans="2:5" x14ac:dyDescent="0.25">
      <c r="B8" s="8" t="s">
        <v>4</v>
      </c>
      <c r="C8" s="8" t="s">
        <v>5</v>
      </c>
      <c r="D8" s="93"/>
      <c r="E8" s="94"/>
    </row>
    <row r="9" spans="2:5" x14ac:dyDescent="0.25">
      <c r="B9" s="4">
        <v>34874</v>
      </c>
      <c r="C9" s="4">
        <v>35246</v>
      </c>
      <c r="D9" s="10" t="s">
        <v>28</v>
      </c>
      <c r="E9" s="15">
        <f>(C9-B9)+1</f>
        <v>373</v>
      </c>
    </row>
    <row r="10" spans="2:5" x14ac:dyDescent="0.25">
      <c r="B10" s="4">
        <v>35315</v>
      </c>
      <c r="C10" s="4">
        <v>35714</v>
      </c>
      <c r="D10" s="10" t="s">
        <v>28</v>
      </c>
      <c r="E10" s="15">
        <f t="shared" ref="E10:E24" si="0">(C10-B10)+1</f>
        <v>400</v>
      </c>
    </row>
    <row r="11" spans="2:5" x14ac:dyDescent="0.25">
      <c r="B11" s="4">
        <v>36205</v>
      </c>
      <c r="C11" s="4">
        <v>36403</v>
      </c>
      <c r="D11" s="4" t="s">
        <v>9</v>
      </c>
      <c r="E11" s="15">
        <f t="shared" si="0"/>
        <v>199</v>
      </c>
    </row>
    <row r="12" spans="2:5" x14ac:dyDescent="0.25">
      <c r="B12" s="4">
        <v>36404</v>
      </c>
      <c r="C12" s="4">
        <v>36560</v>
      </c>
      <c r="D12" s="4" t="s">
        <v>9</v>
      </c>
      <c r="E12" s="15">
        <f t="shared" si="0"/>
        <v>157</v>
      </c>
    </row>
    <row r="13" spans="2:5" x14ac:dyDescent="0.25">
      <c r="B13" s="4">
        <v>36787</v>
      </c>
      <c r="C13" s="4">
        <v>37044</v>
      </c>
      <c r="D13" s="4" t="s">
        <v>9</v>
      </c>
      <c r="E13" s="15">
        <f t="shared" si="0"/>
        <v>258</v>
      </c>
    </row>
    <row r="14" spans="2:5" x14ac:dyDescent="0.25">
      <c r="B14" s="4">
        <v>37435</v>
      </c>
      <c r="C14" s="4">
        <v>37563</v>
      </c>
      <c r="D14" s="4" t="s">
        <v>9</v>
      </c>
      <c r="E14" s="15">
        <f t="shared" si="0"/>
        <v>129</v>
      </c>
    </row>
    <row r="15" spans="2:5" x14ac:dyDescent="0.25">
      <c r="B15" s="4">
        <v>37727</v>
      </c>
      <c r="C15" s="4">
        <v>37930</v>
      </c>
      <c r="D15" s="4" t="s">
        <v>9</v>
      </c>
      <c r="E15" s="15">
        <f t="shared" si="0"/>
        <v>204</v>
      </c>
    </row>
    <row r="16" spans="2:5" x14ac:dyDescent="0.25">
      <c r="B16" s="4">
        <v>38038</v>
      </c>
      <c r="C16" s="4">
        <v>38209</v>
      </c>
      <c r="D16" s="4" t="s">
        <v>12</v>
      </c>
      <c r="E16" s="15">
        <f t="shared" si="0"/>
        <v>172</v>
      </c>
    </row>
    <row r="17" spans="2:5" x14ac:dyDescent="0.25">
      <c r="B17" s="4">
        <v>38241</v>
      </c>
      <c r="C17" s="4">
        <v>38305</v>
      </c>
      <c r="D17" s="4" t="s">
        <v>12</v>
      </c>
      <c r="E17" s="15">
        <f t="shared" si="0"/>
        <v>65</v>
      </c>
    </row>
    <row r="18" spans="2:5" x14ac:dyDescent="0.25">
      <c r="B18" s="4">
        <v>38512</v>
      </c>
      <c r="C18" s="4">
        <v>38682</v>
      </c>
      <c r="D18" s="4" t="s">
        <v>12</v>
      </c>
      <c r="E18" s="15">
        <f t="shared" si="0"/>
        <v>171</v>
      </c>
    </row>
    <row r="19" spans="2:5" x14ac:dyDescent="0.25">
      <c r="B19" s="4">
        <v>38857</v>
      </c>
      <c r="C19" s="4">
        <v>38970</v>
      </c>
      <c r="D19" s="4" t="s">
        <v>12</v>
      </c>
      <c r="E19" s="15">
        <f t="shared" si="0"/>
        <v>114</v>
      </c>
    </row>
    <row r="20" spans="2:5" x14ac:dyDescent="0.25">
      <c r="B20" s="4">
        <v>38985</v>
      </c>
      <c r="C20" s="4">
        <v>39024</v>
      </c>
      <c r="D20" s="4" t="s">
        <v>12</v>
      </c>
      <c r="E20" s="15">
        <f t="shared" si="0"/>
        <v>40</v>
      </c>
    </row>
    <row r="21" spans="2:5" x14ac:dyDescent="0.25">
      <c r="B21" s="4">
        <v>39024</v>
      </c>
      <c r="C21" s="4">
        <v>39055</v>
      </c>
      <c r="D21" s="4" t="s">
        <v>12</v>
      </c>
      <c r="E21" s="15">
        <f t="shared" si="0"/>
        <v>32</v>
      </c>
    </row>
    <row r="22" spans="2:5" x14ac:dyDescent="0.25">
      <c r="B22" s="4">
        <v>39177</v>
      </c>
      <c r="C22" s="4">
        <v>39259</v>
      </c>
      <c r="D22" s="4" t="s">
        <v>12</v>
      </c>
      <c r="E22" s="15">
        <f t="shared" si="0"/>
        <v>83</v>
      </c>
    </row>
    <row r="23" spans="2:5" x14ac:dyDescent="0.25">
      <c r="B23" s="4">
        <v>39284</v>
      </c>
      <c r="C23" s="4">
        <v>39412</v>
      </c>
      <c r="D23" s="18" t="s">
        <v>8</v>
      </c>
      <c r="E23" s="15">
        <f t="shared" si="0"/>
        <v>129</v>
      </c>
    </row>
    <row r="24" spans="2:5" x14ac:dyDescent="0.25">
      <c r="B24" s="4">
        <v>39470</v>
      </c>
      <c r="C24" s="4">
        <v>39567</v>
      </c>
      <c r="D24" s="18" t="s">
        <v>8</v>
      </c>
      <c r="E24" s="15">
        <f t="shared" si="0"/>
        <v>98</v>
      </c>
    </row>
    <row r="25" spans="2:5" ht="15.75" x14ac:dyDescent="0.3">
      <c r="B25" s="97" t="s">
        <v>83</v>
      </c>
      <c r="C25" s="98"/>
      <c r="D25" s="99"/>
      <c r="E25" s="19">
        <f>SUM(E16:E24)</f>
        <v>904</v>
      </c>
    </row>
    <row r="26" spans="2:5" ht="15.75" x14ac:dyDescent="0.3">
      <c r="B26" s="97" t="s">
        <v>84</v>
      </c>
      <c r="C26" s="98"/>
      <c r="D26" s="99"/>
      <c r="E26" s="20" t="str">
        <f>DATEDIF(0,E25,"y")&amp;" Y "&amp;DATEDIF(0,E25,"ym")&amp;" M "&amp;DATEDIF(0,E25,"md")&amp;" D "</f>
        <v xml:space="preserve">2 Y 5 M 22 D </v>
      </c>
    </row>
    <row r="27" spans="2:5" ht="15.75" x14ac:dyDescent="0.3">
      <c r="B27" s="97" t="s">
        <v>85</v>
      </c>
      <c r="C27" s="98"/>
      <c r="D27" s="99"/>
      <c r="E27" s="22">
        <f>SUM(E9:E24)</f>
        <v>2624</v>
      </c>
    </row>
    <row r="28" spans="2:5" ht="15.75" x14ac:dyDescent="0.3">
      <c r="B28" s="97" t="s">
        <v>86</v>
      </c>
      <c r="C28" s="98"/>
      <c r="D28" s="99"/>
      <c r="E28" s="20" t="str">
        <f>DATEDIF(0,E27,"y")&amp;" Y "&amp;DATEDIF(0,E27,"ym")&amp;" M "&amp;DATEDIF(0,E27,"md")&amp;" D "</f>
        <v xml:space="preserve">7 Y 2 M 8 D </v>
      </c>
    </row>
    <row r="29" spans="2:5" ht="15.75" x14ac:dyDescent="0.3">
      <c r="B29" s="88" t="s">
        <v>95</v>
      </c>
      <c r="C29" s="88"/>
      <c r="D29" s="88"/>
      <c r="E29" s="39">
        <f>E27*2</f>
        <v>5248</v>
      </c>
    </row>
    <row r="30" spans="2:5" ht="15.75" x14ac:dyDescent="0.3">
      <c r="B30" s="88" t="s">
        <v>94</v>
      </c>
      <c r="C30" s="88"/>
      <c r="D30" s="88"/>
      <c r="E30" s="20" t="str">
        <f>DATEDIF(0,E29,"y")&amp;" Y "&amp;DATEDIF(0,E29,"ym")&amp;" M "&amp;DATEDIF(0,E29,"md")&amp;" D "</f>
        <v xml:space="preserve">14 Y 4 M 14 D </v>
      </c>
    </row>
    <row r="33" spans="2:6" x14ac:dyDescent="0.25">
      <c r="B33" s="91" t="s">
        <v>96</v>
      </c>
      <c r="C33" s="91"/>
      <c r="D33" s="92" t="s">
        <v>97</v>
      </c>
      <c r="E33" s="92" t="s">
        <v>98</v>
      </c>
      <c r="F33" s="94" t="s">
        <v>2</v>
      </c>
    </row>
    <row r="34" spans="2:6" x14ac:dyDescent="0.25">
      <c r="B34" s="37" t="s">
        <v>4</v>
      </c>
      <c r="C34" s="37" t="s">
        <v>5</v>
      </c>
      <c r="D34" s="93"/>
      <c r="E34" s="93"/>
      <c r="F34" s="94"/>
    </row>
    <row r="35" spans="2:6" x14ac:dyDescent="0.25">
      <c r="B35" s="4">
        <v>39647</v>
      </c>
      <c r="C35" s="4">
        <v>40345</v>
      </c>
      <c r="D35" s="4" t="s">
        <v>107</v>
      </c>
      <c r="E35" s="1" t="s">
        <v>106</v>
      </c>
      <c r="F35" s="15">
        <f>(C35-B35)+1</f>
        <v>699</v>
      </c>
    </row>
    <row r="36" spans="2:6" x14ac:dyDescent="0.25">
      <c r="B36" s="4">
        <v>40337</v>
      </c>
      <c r="C36" s="4">
        <v>40668</v>
      </c>
      <c r="D36" s="4" t="s">
        <v>107</v>
      </c>
      <c r="E36" s="1" t="s">
        <v>108</v>
      </c>
      <c r="F36" s="15">
        <f>(C36-B36)+1</f>
        <v>332</v>
      </c>
    </row>
    <row r="37" spans="2:6" x14ac:dyDescent="0.25">
      <c r="B37" s="4">
        <v>40669</v>
      </c>
      <c r="C37" s="4">
        <v>43220</v>
      </c>
      <c r="D37" s="4" t="s">
        <v>109</v>
      </c>
      <c r="E37" s="1" t="s">
        <v>110</v>
      </c>
      <c r="F37" s="15">
        <f>(C37-B37)+1</f>
        <v>2552</v>
      </c>
    </row>
    <row r="38" spans="2:6" ht="16.5" x14ac:dyDescent="0.3">
      <c r="B38" s="88" t="s">
        <v>102</v>
      </c>
      <c r="C38" s="88"/>
      <c r="D38" s="88"/>
      <c r="E38" s="88"/>
      <c r="F38" s="42">
        <f>SUM(F35:F37)</f>
        <v>3583</v>
      </c>
    </row>
    <row r="39" spans="2:6" ht="15.75" x14ac:dyDescent="0.3">
      <c r="B39" s="88" t="s">
        <v>103</v>
      </c>
      <c r="C39" s="88"/>
      <c r="D39" s="88"/>
      <c r="E39" s="88"/>
      <c r="F39" s="20" t="str">
        <f>DATEDIF(0,F38,"y")&amp;" Y "&amp;DATEDIF(0,F38,"ym")&amp;" M "&amp;DATEDIF(0,F38,"md")&amp;" D "</f>
        <v xml:space="preserve">9 Y 9 M 22 D </v>
      </c>
    </row>
    <row r="41" spans="2:6" x14ac:dyDescent="0.25">
      <c r="B41" s="41" t="s">
        <v>99</v>
      </c>
    </row>
    <row r="42" spans="2:6" x14ac:dyDescent="0.25">
      <c r="B42" t="s">
        <v>132</v>
      </c>
    </row>
    <row r="43" spans="2:6" x14ac:dyDescent="0.25">
      <c r="B43" s="41"/>
    </row>
    <row r="45" spans="2:6" ht="16.5" x14ac:dyDescent="0.3">
      <c r="B45" s="89" t="s">
        <v>104</v>
      </c>
      <c r="C45" s="89"/>
      <c r="D45" s="89"/>
      <c r="E45" s="89"/>
      <c r="F45" s="42">
        <f>E29+F38</f>
        <v>8831</v>
      </c>
    </row>
    <row r="46" spans="2:6" ht="15.75" x14ac:dyDescent="0.3">
      <c r="B46" s="89" t="s">
        <v>105</v>
      </c>
      <c r="C46" s="89"/>
      <c r="D46" s="89"/>
      <c r="E46" s="89"/>
      <c r="F46" s="20" t="str">
        <f>DATEDIF(0,F45,"y")&amp;" Y "&amp;DATEDIF(0,F45,"ym")&amp;" M "&amp;DATEDIF(0,F45,"md")&amp;" D "</f>
        <v xml:space="preserve">24 Y 2 M 5 D </v>
      </c>
    </row>
  </sheetData>
  <mergeCells count="20">
    <mergeCell ref="F33:F34"/>
    <mergeCell ref="B29:D29"/>
    <mergeCell ref="B30:D30"/>
    <mergeCell ref="E7:E8"/>
    <mergeCell ref="C4:D4"/>
    <mergeCell ref="C5:D5"/>
    <mergeCell ref="B25:D25"/>
    <mergeCell ref="B26:D26"/>
    <mergeCell ref="B27:D27"/>
    <mergeCell ref="B28:D28"/>
    <mergeCell ref="B7:C7"/>
    <mergeCell ref="D7:D8"/>
    <mergeCell ref="B38:E38"/>
    <mergeCell ref="B39:E39"/>
    <mergeCell ref="B45:E45"/>
    <mergeCell ref="B46:E46"/>
    <mergeCell ref="C3:D3"/>
    <mergeCell ref="B33:C33"/>
    <mergeCell ref="D33:D34"/>
    <mergeCell ref="E33:E34"/>
  </mergeCells>
  <pageMargins left="0.5" right="0.7" top="1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workbookViewId="0">
      <selection activeCell="D14" sqref="D14"/>
    </sheetView>
  </sheetViews>
  <sheetFormatPr defaultRowHeight="15" x14ac:dyDescent="0.25"/>
  <cols>
    <col min="2" max="2" width="14.85546875" bestFit="1" customWidth="1"/>
    <col min="3" max="3" width="12.5703125" customWidth="1"/>
    <col min="4" max="4" width="15.5703125" customWidth="1"/>
    <col min="5" max="5" width="14.28515625" bestFit="1" customWidth="1"/>
    <col min="6" max="6" width="14.140625" customWidth="1"/>
  </cols>
  <sheetData>
    <row r="2" spans="2:5" x14ac:dyDescent="0.25">
      <c r="B2" s="29" t="s">
        <v>91</v>
      </c>
      <c r="C2" s="90">
        <v>20</v>
      </c>
      <c r="D2" s="90"/>
    </row>
    <row r="3" spans="2:5" x14ac:dyDescent="0.25">
      <c r="B3" s="3" t="s">
        <v>1</v>
      </c>
      <c r="C3" s="90" t="s">
        <v>71</v>
      </c>
      <c r="D3" s="90"/>
    </row>
    <row r="4" spans="2:5" x14ac:dyDescent="0.25">
      <c r="B4" s="3" t="s">
        <v>0</v>
      </c>
      <c r="C4" s="90" t="s">
        <v>72</v>
      </c>
      <c r="D4" s="90"/>
    </row>
    <row r="6" spans="2:5" x14ac:dyDescent="0.25">
      <c r="B6" s="91" t="s">
        <v>3</v>
      </c>
      <c r="C6" s="91"/>
      <c r="D6" s="92" t="s">
        <v>6</v>
      </c>
      <c r="E6" s="94" t="s">
        <v>2</v>
      </c>
    </row>
    <row r="7" spans="2:5" x14ac:dyDescent="0.25">
      <c r="B7" s="12" t="s">
        <v>4</v>
      </c>
      <c r="C7" s="12" t="s">
        <v>5</v>
      </c>
      <c r="D7" s="93"/>
      <c r="E7" s="94"/>
    </row>
    <row r="8" spans="2:5" x14ac:dyDescent="0.25">
      <c r="B8" s="4">
        <v>34045</v>
      </c>
      <c r="C8" s="4">
        <v>34079</v>
      </c>
      <c r="D8" s="13" t="s">
        <v>51</v>
      </c>
      <c r="E8" s="15">
        <f>(C8-B8)+1</f>
        <v>35</v>
      </c>
    </row>
    <row r="9" spans="2:5" x14ac:dyDescent="0.25">
      <c r="B9" s="4">
        <v>34080</v>
      </c>
      <c r="C9" s="4">
        <v>34274</v>
      </c>
      <c r="D9" s="13" t="s">
        <v>51</v>
      </c>
      <c r="E9" s="15">
        <f t="shared" ref="E9:E30" si="0">(C9-B9)+1</f>
        <v>195</v>
      </c>
    </row>
    <row r="10" spans="2:5" x14ac:dyDescent="0.25">
      <c r="B10" s="4">
        <v>34275</v>
      </c>
      <c r="C10" s="4">
        <v>34432</v>
      </c>
      <c r="D10" s="13" t="s">
        <v>73</v>
      </c>
      <c r="E10" s="15">
        <f t="shared" si="0"/>
        <v>158</v>
      </c>
    </row>
    <row r="11" spans="2:5" x14ac:dyDescent="0.25">
      <c r="B11" s="4">
        <v>34433</v>
      </c>
      <c r="C11" s="4">
        <v>34453</v>
      </c>
      <c r="D11" s="13" t="s">
        <v>51</v>
      </c>
      <c r="E11" s="15">
        <f t="shared" si="0"/>
        <v>21</v>
      </c>
    </row>
    <row r="12" spans="2:5" x14ac:dyDescent="0.25">
      <c r="B12" s="4">
        <v>34553</v>
      </c>
      <c r="C12" s="4">
        <v>34631</v>
      </c>
      <c r="D12" s="13" t="s">
        <v>35</v>
      </c>
      <c r="E12" s="15">
        <f t="shared" si="0"/>
        <v>79</v>
      </c>
    </row>
    <row r="13" spans="2:5" x14ac:dyDescent="0.25">
      <c r="B13" s="4">
        <v>34646</v>
      </c>
      <c r="C13" s="4">
        <v>34660</v>
      </c>
      <c r="D13" s="13" t="s">
        <v>35</v>
      </c>
      <c r="E13" s="15">
        <f t="shared" si="0"/>
        <v>15</v>
      </c>
    </row>
    <row r="14" spans="2:5" x14ac:dyDescent="0.25">
      <c r="B14" s="4">
        <v>34667</v>
      </c>
      <c r="C14" s="4">
        <v>34801</v>
      </c>
      <c r="D14" s="56" t="s">
        <v>235</v>
      </c>
      <c r="E14" s="15">
        <f t="shared" si="0"/>
        <v>135</v>
      </c>
    </row>
    <row r="15" spans="2:5" x14ac:dyDescent="0.25">
      <c r="B15" s="4">
        <v>35175</v>
      </c>
      <c r="C15" s="4">
        <v>35418</v>
      </c>
      <c r="D15" s="13" t="s">
        <v>92</v>
      </c>
      <c r="E15" s="15">
        <f t="shared" si="0"/>
        <v>244</v>
      </c>
    </row>
    <row r="16" spans="2:5" x14ac:dyDescent="0.25">
      <c r="B16" s="4">
        <v>35473</v>
      </c>
      <c r="C16" s="4">
        <v>35577</v>
      </c>
      <c r="D16" s="13" t="s">
        <v>33</v>
      </c>
      <c r="E16" s="15">
        <f t="shared" si="0"/>
        <v>105</v>
      </c>
    </row>
    <row r="17" spans="2:6" x14ac:dyDescent="0.25">
      <c r="B17" s="4">
        <v>35595</v>
      </c>
      <c r="C17" s="4">
        <v>35808</v>
      </c>
      <c r="D17" s="13" t="s">
        <v>33</v>
      </c>
      <c r="E17" s="15">
        <f t="shared" si="0"/>
        <v>214</v>
      </c>
    </row>
    <row r="18" spans="2:6" x14ac:dyDescent="0.25">
      <c r="B18" s="4">
        <v>35809</v>
      </c>
      <c r="C18" s="4">
        <v>36047</v>
      </c>
      <c r="D18" s="13" t="s">
        <v>34</v>
      </c>
      <c r="E18" s="15">
        <f t="shared" si="0"/>
        <v>239</v>
      </c>
    </row>
    <row r="19" spans="2:6" x14ac:dyDescent="0.25">
      <c r="B19" s="4">
        <v>36173</v>
      </c>
      <c r="C19" s="4">
        <v>36374</v>
      </c>
      <c r="D19" s="13" t="s">
        <v>33</v>
      </c>
      <c r="E19" s="15">
        <f t="shared" si="0"/>
        <v>202</v>
      </c>
    </row>
    <row r="20" spans="2:6" x14ac:dyDescent="0.25">
      <c r="B20" s="4">
        <v>36379</v>
      </c>
      <c r="C20" s="4">
        <v>36433</v>
      </c>
      <c r="D20" s="13" t="s">
        <v>33</v>
      </c>
      <c r="E20" s="15">
        <f t="shared" si="0"/>
        <v>55</v>
      </c>
    </row>
    <row r="21" spans="2:6" x14ac:dyDescent="0.25">
      <c r="B21" s="4">
        <v>36434</v>
      </c>
      <c r="C21" s="4">
        <v>36618</v>
      </c>
      <c r="D21" s="13" t="s">
        <v>33</v>
      </c>
      <c r="E21" s="15">
        <f t="shared" si="0"/>
        <v>185</v>
      </c>
    </row>
    <row r="22" spans="2:6" x14ac:dyDescent="0.25">
      <c r="B22" s="4">
        <v>36619</v>
      </c>
      <c r="C22" s="4">
        <v>36829</v>
      </c>
      <c r="D22" s="13" t="s">
        <v>33</v>
      </c>
      <c r="E22" s="15">
        <f t="shared" si="0"/>
        <v>211</v>
      </c>
    </row>
    <row r="23" spans="2:6" x14ac:dyDescent="0.25">
      <c r="B23" s="4">
        <v>37099</v>
      </c>
      <c r="C23" s="4">
        <v>37265</v>
      </c>
      <c r="D23" s="13" t="s">
        <v>33</v>
      </c>
      <c r="E23" s="15">
        <f t="shared" si="0"/>
        <v>167</v>
      </c>
    </row>
    <row r="24" spans="2:6" x14ac:dyDescent="0.25">
      <c r="B24" s="4">
        <v>37405</v>
      </c>
      <c r="C24" s="4">
        <v>37569</v>
      </c>
      <c r="D24" s="13" t="s">
        <v>33</v>
      </c>
      <c r="E24" s="15">
        <f t="shared" si="0"/>
        <v>165</v>
      </c>
    </row>
    <row r="25" spans="2:6" x14ac:dyDescent="0.25">
      <c r="B25" s="4">
        <v>37794</v>
      </c>
      <c r="C25" s="4">
        <v>37997</v>
      </c>
      <c r="D25" s="13" t="s">
        <v>33</v>
      </c>
      <c r="E25" s="15">
        <f t="shared" si="0"/>
        <v>204</v>
      </c>
    </row>
    <row r="26" spans="2:6" x14ac:dyDescent="0.25">
      <c r="B26" s="4">
        <v>38205</v>
      </c>
      <c r="C26" s="4">
        <v>38406</v>
      </c>
      <c r="D26" s="13" t="s">
        <v>33</v>
      </c>
      <c r="E26" s="15">
        <f t="shared" si="0"/>
        <v>202</v>
      </c>
    </row>
    <row r="27" spans="2:6" x14ac:dyDescent="0.25">
      <c r="B27" s="4">
        <v>38503</v>
      </c>
      <c r="C27" s="4">
        <v>38657</v>
      </c>
      <c r="D27" s="13" t="s">
        <v>24</v>
      </c>
      <c r="E27" s="15">
        <f t="shared" si="0"/>
        <v>155</v>
      </c>
    </row>
    <row r="28" spans="2:6" x14ac:dyDescent="0.25">
      <c r="B28" s="4">
        <v>38826</v>
      </c>
      <c r="C28" s="4">
        <v>38904</v>
      </c>
      <c r="D28" s="13" t="s">
        <v>24</v>
      </c>
      <c r="E28" s="15">
        <f t="shared" si="0"/>
        <v>79</v>
      </c>
    </row>
    <row r="29" spans="2:6" x14ac:dyDescent="0.25">
      <c r="B29" s="4">
        <v>41381</v>
      </c>
      <c r="C29" s="4">
        <v>41493</v>
      </c>
      <c r="D29" s="13" t="s">
        <v>24</v>
      </c>
      <c r="E29" s="15">
        <f t="shared" si="0"/>
        <v>113</v>
      </c>
    </row>
    <row r="30" spans="2:6" x14ac:dyDescent="0.25">
      <c r="B30" s="4">
        <v>41673</v>
      </c>
      <c r="C30" s="4">
        <v>41788</v>
      </c>
      <c r="D30" s="13" t="s">
        <v>24</v>
      </c>
      <c r="E30" s="15">
        <f t="shared" si="0"/>
        <v>116</v>
      </c>
      <c r="F30" s="2"/>
    </row>
    <row r="31" spans="2:6" ht="15.75" x14ac:dyDescent="0.3">
      <c r="B31" s="97" t="s">
        <v>83</v>
      </c>
      <c r="C31" s="98"/>
      <c r="D31" s="99"/>
      <c r="E31" s="19">
        <f>SUM(E16:E30)-E18</f>
        <v>2173</v>
      </c>
      <c r="F31" s="2"/>
    </row>
    <row r="32" spans="2:6" ht="15.75" x14ac:dyDescent="0.3">
      <c r="B32" s="97" t="s">
        <v>84</v>
      </c>
      <c r="C32" s="98"/>
      <c r="D32" s="99"/>
      <c r="E32" s="20" t="str">
        <f>DATEDIF(0,E31,"y")&amp;" Y "&amp;DATEDIF(0,E31,"ym")&amp;" M "&amp;DATEDIF(0,E31,"md")&amp;" D "</f>
        <v xml:space="preserve">5 Y 11 M 12 D </v>
      </c>
      <c r="F32" s="2"/>
    </row>
    <row r="33" spans="2:6" ht="15.75" x14ac:dyDescent="0.3">
      <c r="B33" s="97" t="s">
        <v>85</v>
      </c>
      <c r="C33" s="98"/>
      <c r="D33" s="99"/>
      <c r="E33" s="19">
        <f>SUM(E8:E30)</f>
        <v>3294</v>
      </c>
      <c r="F33" s="2"/>
    </row>
    <row r="34" spans="2:6" ht="15.75" x14ac:dyDescent="0.3">
      <c r="B34" s="97" t="s">
        <v>86</v>
      </c>
      <c r="C34" s="98"/>
      <c r="D34" s="99"/>
      <c r="E34" s="20" t="str">
        <f>DATEDIF(0,E33,"y")&amp;" Y "&amp;DATEDIF(0,E33,"ym")&amp;" M "&amp;DATEDIF(0,E33,"md")&amp;" D "</f>
        <v xml:space="preserve">9 Y 0 M 6 D </v>
      </c>
    </row>
    <row r="35" spans="2:6" ht="15.75" x14ac:dyDescent="0.3">
      <c r="B35" s="88" t="s">
        <v>95</v>
      </c>
      <c r="C35" s="88"/>
      <c r="D35" s="88"/>
      <c r="E35" s="39">
        <f>E33*2</f>
        <v>6588</v>
      </c>
    </row>
    <row r="36" spans="2:6" ht="15.75" x14ac:dyDescent="0.3">
      <c r="B36" s="88" t="s">
        <v>94</v>
      </c>
      <c r="C36" s="88"/>
      <c r="D36" s="88"/>
      <c r="E36" s="20" t="str">
        <f>DATEDIF(0,E35,"y")&amp;" Y "&amp;DATEDIF(0,E35,"ym")&amp;" M "&amp;DATEDIF(0,E35,"md")&amp;" D "</f>
        <v xml:space="preserve">18 Y 0 M 13 D </v>
      </c>
    </row>
    <row r="37" spans="2:6" ht="9" customHeight="1" x14ac:dyDescent="0.25"/>
    <row r="38" spans="2:6" x14ac:dyDescent="0.25">
      <c r="B38" t="s">
        <v>93</v>
      </c>
    </row>
    <row r="39" spans="2:6" x14ac:dyDescent="0.25">
      <c r="E39" s="2"/>
    </row>
    <row r="40" spans="2:6" x14ac:dyDescent="0.25">
      <c r="B40" s="91" t="s">
        <v>96</v>
      </c>
      <c r="C40" s="91"/>
      <c r="D40" s="92" t="s">
        <v>97</v>
      </c>
      <c r="E40" s="92" t="s">
        <v>120</v>
      </c>
      <c r="F40" s="94" t="s">
        <v>2</v>
      </c>
    </row>
    <row r="41" spans="2:6" x14ac:dyDescent="0.25">
      <c r="B41" s="55" t="s">
        <v>4</v>
      </c>
      <c r="C41" s="55" t="s">
        <v>5</v>
      </c>
      <c r="D41" s="93"/>
      <c r="E41" s="93"/>
      <c r="F41" s="94"/>
    </row>
    <row r="42" spans="2:6" ht="60" x14ac:dyDescent="0.25">
      <c r="B42" s="46">
        <v>38980</v>
      </c>
      <c r="C42" s="46">
        <v>41363</v>
      </c>
      <c r="D42" s="52" t="s">
        <v>237</v>
      </c>
      <c r="E42" s="52" t="s">
        <v>236</v>
      </c>
      <c r="F42" s="15">
        <f t="shared" ref="F42:F43" si="1">(C42-B42)+1</f>
        <v>2384</v>
      </c>
    </row>
    <row r="43" spans="2:6" x14ac:dyDescent="0.25">
      <c r="B43" s="46">
        <v>42228</v>
      </c>
      <c r="C43" s="46">
        <v>43220</v>
      </c>
      <c r="D43" s="52" t="s">
        <v>211</v>
      </c>
      <c r="E43" s="52" t="s">
        <v>234</v>
      </c>
      <c r="F43" s="15">
        <f t="shared" si="1"/>
        <v>993</v>
      </c>
    </row>
    <row r="44" spans="2:6" x14ac:dyDescent="0.25">
      <c r="B44" s="46"/>
      <c r="C44" s="46"/>
      <c r="D44" s="56"/>
      <c r="E44" s="52"/>
      <c r="F44" s="15"/>
    </row>
    <row r="45" spans="2:6" ht="15.75" x14ac:dyDescent="0.3">
      <c r="B45" s="88" t="s">
        <v>102</v>
      </c>
      <c r="C45" s="88"/>
      <c r="D45" s="88"/>
      <c r="E45" s="88"/>
      <c r="F45" s="21">
        <f>SUM(F42:F44)</f>
        <v>3377</v>
      </c>
    </row>
    <row r="46" spans="2:6" ht="15.75" x14ac:dyDescent="0.3">
      <c r="B46" s="88" t="s">
        <v>103</v>
      </c>
      <c r="C46" s="88"/>
      <c r="D46" s="88"/>
      <c r="E46" s="88"/>
      <c r="F46" s="20" t="str">
        <f>DATEDIF(0,F45,"y")&amp;" Y "&amp;DATEDIF(0,F45,"ym")&amp;" M "&amp;DATEDIF(0,F45,"md")&amp;" D "</f>
        <v xml:space="preserve">9 Y 2 M 30 D </v>
      </c>
    </row>
    <row r="48" spans="2:6" x14ac:dyDescent="0.25">
      <c r="B48" s="89" t="s">
        <v>104</v>
      </c>
      <c r="C48" s="89"/>
      <c r="D48" s="89"/>
      <c r="E48" s="89"/>
      <c r="F48" s="21">
        <f>E35+F45</f>
        <v>9965</v>
      </c>
    </row>
    <row r="49" spans="2:6" ht="15.75" x14ac:dyDescent="0.3">
      <c r="B49" s="89" t="s">
        <v>105</v>
      </c>
      <c r="C49" s="89"/>
      <c r="D49" s="89"/>
      <c r="E49" s="89"/>
      <c r="F49" s="20" t="str">
        <f>DATEDIF(0,F48,"y")&amp;" Y "&amp;DATEDIF(0,F48,"ym")&amp;" M "&amp;DATEDIF(0,F48,"md")&amp;" D "</f>
        <v xml:space="preserve">27 Y 3 M 13 D </v>
      </c>
    </row>
  </sheetData>
  <mergeCells count="20">
    <mergeCell ref="F40:F41"/>
    <mergeCell ref="B45:E45"/>
    <mergeCell ref="E6:E7"/>
    <mergeCell ref="C2:D2"/>
    <mergeCell ref="B31:D31"/>
    <mergeCell ref="B32:D32"/>
    <mergeCell ref="B33:D33"/>
    <mergeCell ref="B35:D35"/>
    <mergeCell ref="B36:D36"/>
    <mergeCell ref="B34:D34"/>
    <mergeCell ref="C3:D3"/>
    <mergeCell ref="C4:D4"/>
    <mergeCell ref="B6:C6"/>
    <mergeCell ref="D6:D7"/>
    <mergeCell ref="B46:E46"/>
    <mergeCell ref="B48:E48"/>
    <mergeCell ref="B49:E49"/>
    <mergeCell ref="B40:C40"/>
    <mergeCell ref="D40:D41"/>
    <mergeCell ref="E40:E41"/>
  </mergeCells>
  <pageMargins left="0.95" right="0.7" top="0.47" bottom="0.4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workbookViewId="0">
      <selection activeCell="F19" sqref="F19"/>
    </sheetView>
  </sheetViews>
  <sheetFormatPr defaultRowHeight="15" x14ac:dyDescent="0.25"/>
  <cols>
    <col min="1" max="1" width="6.140625" customWidth="1"/>
    <col min="2" max="2" width="14.85546875" bestFit="1" customWidth="1"/>
    <col min="3" max="3" width="12.28515625" customWidth="1"/>
    <col min="4" max="4" width="17.7109375" customWidth="1"/>
    <col min="5" max="5" width="13.28515625" bestFit="1" customWidth="1"/>
    <col min="6" max="6" width="15.28515625" bestFit="1" customWidth="1"/>
  </cols>
  <sheetData>
    <row r="2" spans="2:5" x14ac:dyDescent="0.25">
      <c r="B2" s="29" t="s">
        <v>91</v>
      </c>
      <c r="C2" s="90">
        <v>21</v>
      </c>
      <c r="D2" s="90"/>
    </row>
    <row r="3" spans="2:5" x14ac:dyDescent="0.25">
      <c r="B3" s="3" t="s">
        <v>1</v>
      </c>
      <c r="C3" s="90" t="s">
        <v>74</v>
      </c>
      <c r="D3" s="90"/>
    </row>
    <row r="4" spans="2:5" x14ac:dyDescent="0.25">
      <c r="B4" s="3" t="s">
        <v>0</v>
      </c>
      <c r="C4" s="90" t="s">
        <v>75</v>
      </c>
      <c r="D4" s="90"/>
    </row>
    <row r="6" spans="2:5" x14ac:dyDescent="0.25">
      <c r="B6" s="106" t="s">
        <v>3</v>
      </c>
      <c r="C6" s="106"/>
      <c r="D6" s="107" t="s">
        <v>6</v>
      </c>
      <c r="E6" s="105" t="s">
        <v>2</v>
      </c>
    </row>
    <row r="7" spans="2:5" x14ac:dyDescent="0.25">
      <c r="B7" s="6" t="s">
        <v>4</v>
      </c>
      <c r="C7" s="6" t="s">
        <v>5</v>
      </c>
      <c r="D7" s="108"/>
      <c r="E7" s="105"/>
    </row>
    <row r="8" spans="2:5" x14ac:dyDescent="0.25">
      <c r="B8" s="4">
        <v>31848</v>
      </c>
      <c r="C8" s="4">
        <v>31918</v>
      </c>
      <c r="D8" s="13" t="s">
        <v>10</v>
      </c>
      <c r="E8" s="15">
        <f>(C8-B8)+1</f>
        <v>71</v>
      </c>
    </row>
    <row r="9" spans="2:5" x14ac:dyDescent="0.25">
      <c r="B9" s="4">
        <v>32175</v>
      </c>
      <c r="C9" s="4">
        <v>32276</v>
      </c>
      <c r="D9" s="13" t="s">
        <v>10</v>
      </c>
      <c r="E9" s="15">
        <f t="shared" ref="E9:E28" si="0">(C9-B9)+1</f>
        <v>102</v>
      </c>
    </row>
    <row r="10" spans="2:5" x14ac:dyDescent="0.25">
      <c r="B10" s="4">
        <v>32304</v>
      </c>
      <c r="C10" s="4">
        <v>32486</v>
      </c>
      <c r="D10" s="13" t="s">
        <v>10</v>
      </c>
      <c r="E10" s="15">
        <f t="shared" si="0"/>
        <v>183</v>
      </c>
    </row>
    <row r="11" spans="2:5" x14ac:dyDescent="0.25">
      <c r="B11" s="4">
        <v>32487</v>
      </c>
      <c r="C11" s="4">
        <v>32504</v>
      </c>
      <c r="D11" s="13" t="s">
        <v>10</v>
      </c>
      <c r="E11" s="15">
        <f t="shared" si="0"/>
        <v>18</v>
      </c>
    </row>
    <row r="12" spans="2:5" x14ac:dyDescent="0.25">
      <c r="B12" s="4">
        <v>32672</v>
      </c>
      <c r="C12" s="4">
        <v>32751</v>
      </c>
      <c r="D12" s="13" t="s">
        <v>9</v>
      </c>
      <c r="E12" s="15">
        <f t="shared" si="0"/>
        <v>80</v>
      </c>
    </row>
    <row r="13" spans="2:5" x14ac:dyDescent="0.25">
      <c r="B13" s="4">
        <v>33159</v>
      </c>
      <c r="C13" s="4">
        <v>33218</v>
      </c>
      <c r="D13" s="13" t="s">
        <v>7</v>
      </c>
      <c r="E13" s="15">
        <f t="shared" si="0"/>
        <v>60</v>
      </c>
    </row>
    <row r="14" spans="2:5" x14ac:dyDescent="0.25">
      <c r="B14" s="4">
        <v>33219</v>
      </c>
      <c r="C14" s="4">
        <v>33312</v>
      </c>
      <c r="D14" s="13" t="s">
        <v>7</v>
      </c>
      <c r="E14" s="15">
        <f t="shared" si="0"/>
        <v>94</v>
      </c>
    </row>
    <row r="15" spans="2:5" x14ac:dyDescent="0.25">
      <c r="B15" s="4">
        <v>33313</v>
      </c>
      <c r="C15" s="4">
        <v>33515</v>
      </c>
      <c r="D15" s="13" t="s">
        <v>7</v>
      </c>
      <c r="E15" s="15">
        <f t="shared" si="0"/>
        <v>203</v>
      </c>
    </row>
    <row r="16" spans="2:5" x14ac:dyDescent="0.25">
      <c r="B16" s="4">
        <v>33653</v>
      </c>
      <c r="C16" s="4">
        <v>33897</v>
      </c>
      <c r="D16" s="13" t="s">
        <v>7</v>
      </c>
      <c r="E16" s="15">
        <f t="shared" si="0"/>
        <v>245</v>
      </c>
    </row>
    <row r="17" spans="2:6" x14ac:dyDescent="0.25">
      <c r="B17" s="4">
        <v>33898</v>
      </c>
      <c r="C17" s="4">
        <v>34003</v>
      </c>
      <c r="D17" s="13" t="s">
        <v>7</v>
      </c>
      <c r="E17" s="15">
        <f t="shared" si="0"/>
        <v>106</v>
      </c>
    </row>
    <row r="18" spans="2:6" x14ac:dyDescent="0.25">
      <c r="B18" s="4">
        <v>34495</v>
      </c>
      <c r="C18" s="4">
        <v>34697</v>
      </c>
      <c r="D18" s="13" t="s">
        <v>7</v>
      </c>
      <c r="E18" s="15">
        <f t="shared" si="0"/>
        <v>203</v>
      </c>
    </row>
    <row r="19" spans="2:6" x14ac:dyDescent="0.25">
      <c r="B19" s="4">
        <v>34698</v>
      </c>
      <c r="C19" s="4">
        <v>34709</v>
      </c>
      <c r="D19" s="13" t="s">
        <v>7</v>
      </c>
      <c r="E19" s="15">
        <f t="shared" si="0"/>
        <v>12</v>
      </c>
    </row>
    <row r="20" spans="2:6" x14ac:dyDescent="0.25">
      <c r="B20" s="4">
        <v>35230</v>
      </c>
      <c r="C20" s="4">
        <v>35251</v>
      </c>
      <c r="D20" s="13" t="s">
        <v>7</v>
      </c>
      <c r="E20" s="15">
        <f t="shared" si="0"/>
        <v>22</v>
      </c>
    </row>
    <row r="21" spans="2:6" x14ac:dyDescent="0.25">
      <c r="B21" s="4">
        <v>35283</v>
      </c>
      <c r="C21" s="4">
        <v>35348</v>
      </c>
      <c r="D21" s="13" t="s">
        <v>7</v>
      </c>
      <c r="E21" s="15">
        <f t="shared" si="0"/>
        <v>66</v>
      </c>
    </row>
    <row r="22" spans="2:6" x14ac:dyDescent="0.25">
      <c r="B22" s="4">
        <v>35349</v>
      </c>
      <c r="C22" s="4">
        <v>35395</v>
      </c>
      <c r="D22" s="13" t="s">
        <v>7</v>
      </c>
      <c r="E22" s="15">
        <f t="shared" si="0"/>
        <v>47</v>
      </c>
    </row>
    <row r="23" spans="2:6" x14ac:dyDescent="0.25">
      <c r="B23" s="4">
        <v>35500</v>
      </c>
      <c r="C23" s="4">
        <v>35552</v>
      </c>
      <c r="D23" s="13" t="s">
        <v>7</v>
      </c>
      <c r="E23" s="15">
        <f t="shared" si="0"/>
        <v>53</v>
      </c>
    </row>
    <row r="24" spans="2:6" x14ac:dyDescent="0.25">
      <c r="B24" s="4">
        <v>35683</v>
      </c>
      <c r="C24" s="4">
        <v>35740</v>
      </c>
      <c r="D24" s="13" t="s">
        <v>7</v>
      </c>
      <c r="E24" s="15">
        <f t="shared" si="0"/>
        <v>58</v>
      </c>
    </row>
    <row r="25" spans="2:6" x14ac:dyDescent="0.25">
      <c r="B25" s="4">
        <v>35752</v>
      </c>
      <c r="C25" s="4">
        <v>35928</v>
      </c>
      <c r="D25" s="13" t="s">
        <v>7</v>
      </c>
      <c r="E25" s="15">
        <f t="shared" si="0"/>
        <v>177</v>
      </c>
    </row>
    <row r="26" spans="2:6" x14ac:dyDescent="0.25">
      <c r="B26" s="4">
        <v>36026</v>
      </c>
      <c r="C26" s="4">
        <v>36244</v>
      </c>
      <c r="D26" s="13" t="s">
        <v>7</v>
      </c>
      <c r="E26" s="15">
        <f t="shared" si="0"/>
        <v>219</v>
      </c>
    </row>
    <row r="27" spans="2:6" x14ac:dyDescent="0.25">
      <c r="B27" s="4">
        <v>36373</v>
      </c>
      <c r="C27" s="4">
        <v>36590</v>
      </c>
      <c r="D27" s="13" t="s">
        <v>8</v>
      </c>
      <c r="E27" s="15">
        <f t="shared" si="0"/>
        <v>218</v>
      </c>
    </row>
    <row r="28" spans="2:6" x14ac:dyDescent="0.25">
      <c r="B28" s="4">
        <v>40097</v>
      </c>
      <c r="C28" s="4">
        <v>40162</v>
      </c>
      <c r="D28" s="13" t="s">
        <v>8</v>
      </c>
      <c r="E28" s="15">
        <f t="shared" si="0"/>
        <v>66</v>
      </c>
      <c r="F28" s="2"/>
    </row>
    <row r="29" spans="2:6" ht="15.75" x14ac:dyDescent="0.3">
      <c r="B29" s="97" t="s">
        <v>83</v>
      </c>
      <c r="C29" s="98"/>
      <c r="D29" s="99"/>
      <c r="E29" s="19">
        <f>SUM(E13:E28)</f>
        <v>1849</v>
      </c>
      <c r="F29" s="2"/>
    </row>
    <row r="30" spans="2:6" ht="15.75" x14ac:dyDescent="0.3">
      <c r="B30" s="97" t="s">
        <v>84</v>
      </c>
      <c r="C30" s="98"/>
      <c r="D30" s="99"/>
      <c r="E30" s="20" t="str">
        <f>DATEDIF(0,E29,"y")&amp;" Y "&amp;DATEDIF(0,E29,"ym")&amp;" M "&amp;DATEDIF(0,E29,"md")&amp;" D "</f>
        <v xml:space="preserve">5 Y 0 M 22 D </v>
      </c>
      <c r="F30" s="2"/>
    </row>
    <row r="31" spans="2:6" ht="15.75" x14ac:dyDescent="0.3">
      <c r="B31" s="97" t="s">
        <v>85</v>
      </c>
      <c r="C31" s="98"/>
      <c r="D31" s="99"/>
      <c r="E31" s="19">
        <f>SUM(E8:E28)</f>
        <v>2303</v>
      </c>
    </row>
    <row r="32" spans="2:6" ht="15.75" x14ac:dyDescent="0.3">
      <c r="B32" s="97" t="s">
        <v>86</v>
      </c>
      <c r="C32" s="98"/>
      <c r="D32" s="99"/>
      <c r="E32" s="20" t="str">
        <f>DATEDIF(0,E31,"y")&amp;" Y "&amp;DATEDIF(0,E31,"ym")&amp;" M "&amp;DATEDIF(0,E31,"md")&amp;" D "</f>
        <v xml:space="preserve">6 Y 3 M 21 D </v>
      </c>
    </row>
    <row r="33" spans="2:6" ht="15.75" x14ac:dyDescent="0.3">
      <c r="B33" s="88" t="s">
        <v>95</v>
      </c>
      <c r="C33" s="88"/>
      <c r="D33" s="88"/>
      <c r="E33" s="39">
        <f>E31*2</f>
        <v>4606</v>
      </c>
    </row>
    <row r="34" spans="2:6" ht="15.75" x14ac:dyDescent="0.3">
      <c r="B34" s="88" t="s">
        <v>94</v>
      </c>
      <c r="C34" s="88"/>
      <c r="D34" s="88"/>
      <c r="E34" s="20" t="str">
        <f>DATEDIF(0,E33,"y")&amp;" Y "&amp;DATEDIF(0,E33,"ym")&amp;" M "&amp;DATEDIF(0,E33,"md")&amp;" D "</f>
        <v xml:space="preserve">12 Y 7 M 10 D </v>
      </c>
    </row>
    <row r="36" spans="2:6" x14ac:dyDescent="0.25">
      <c r="B36" s="91" t="s">
        <v>96</v>
      </c>
      <c r="C36" s="91"/>
      <c r="D36" s="92" t="s">
        <v>97</v>
      </c>
      <c r="E36" s="92" t="s">
        <v>120</v>
      </c>
      <c r="F36" s="94" t="s">
        <v>2</v>
      </c>
    </row>
    <row r="37" spans="2:6" x14ac:dyDescent="0.25">
      <c r="B37" s="55" t="s">
        <v>4</v>
      </c>
      <c r="C37" s="55" t="s">
        <v>5</v>
      </c>
      <c r="D37" s="93"/>
      <c r="E37" s="93"/>
      <c r="F37" s="94"/>
    </row>
    <row r="38" spans="2:6" x14ac:dyDescent="0.25">
      <c r="B38" s="46">
        <v>36676</v>
      </c>
      <c r="C38" s="46">
        <v>38490</v>
      </c>
      <c r="D38" s="52" t="s">
        <v>207</v>
      </c>
      <c r="E38" s="52" t="s">
        <v>230</v>
      </c>
      <c r="F38" s="15">
        <f t="shared" ref="F38:F42" si="1">(C38-B38)+1</f>
        <v>1815</v>
      </c>
    </row>
    <row r="39" spans="2:6" x14ac:dyDescent="0.25">
      <c r="B39" s="46">
        <v>38630</v>
      </c>
      <c r="C39" s="4">
        <v>40086</v>
      </c>
      <c r="D39" s="52" t="s">
        <v>238</v>
      </c>
      <c r="E39" s="52" t="s">
        <v>146</v>
      </c>
      <c r="F39" s="15">
        <f t="shared" si="1"/>
        <v>1457</v>
      </c>
    </row>
    <row r="40" spans="2:6" x14ac:dyDescent="0.25">
      <c r="B40" s="46">
        <v>40273</v>
      </c>
      <c r="C40" s="46">
        <v>41809</v>
      </c>
      <c r="D40" s="52" t="s">
        <v>207</v>
      </c>
      <c r="E40" s="52" t="s">
        <v>239</v>
      </c>
      <c r="F40" s="15">
        <f t="shared" si="1"/>
        <v>1537</v>
      </c>
    </row>
    <row r="41" spans="2:6" x14ac:dyDescent="0.25">
      <c r="B41" s="46">
        <v>41830</v>
      </c>
      <c r="C41" s="46">
        <v>42244</v>
      </c>
      <c r="D41" s="52" t="s">
        <v>150</v>
      </c>
      <c r="E41" s="52" t="s">
        <v>240</v>
      </c>
      <c r="F41" s="15">
        <f t="shared" si="1"/>
        <v>415</v>
      </c>
    </row>
    <row r="42" spans="2:6" x14ac:dyDescent="0.25">
      <c r="B42" s="46">
        <v>42247</v>
      </c>
      <c r="C42" s="46">
        <v>43220</v>
      </c>
      <c r="D42" s="52" t="s">
        <v>211</v>
      </c>
      <c r="E42" s="52" t="s">
        <v>241</v>
      </c>
      <c r="F42" s="15">
        <f t="shared" si="1"/>
        <v>974</v>
      </c>
    </row>
    <row r="43" spans="2:6" x14ac:dyDescent="0.25">
      <c r="B43" s="46"/>
      <c r="C43" s="46"/>
      <c r="D43" s="56"/>
      <c r="E43" s="52"/>
      <c r="F43" s="15"/>
    </row>
    <row r="44" spans="2:6" ht="15.75" x14ac:dyDescent="0.3">
      <c r="B44" s="88" t="s">
        <v>102</v>
      </c>
      <c r="C44" s="88"/>
      <c r="D44" s="88"/>
      <c r="E44" s="88"/>
      <c r="F44" s="21">
        <f>SUM(F38:F43)</f>
        <v>6198</v>
      </c>
    </row>
    <row r="45" spans="2:6" ht="15.75" x14ac:dyDescent="0.3">
      <c r="B45" s="88" t="s">
        <v>103</v>
      </c>
      <c r="C45" s="88"/>
      <c r="D45" s="88"/>
      <c r="E45" s="88"/>
      <c r="F45" s="20" t="str">
        <f>DATEDIF(0,F44,"y")&amp;" Y "&amp;DATEDIF(0,F44,"ym")&amp;" M "&amp;DATEDIF(0,F44,"md")&amp;" D "</f>
        <v xml:space="preserve">16 Y 11 M 19 D </v>
      </c>
    </row>
    <row r="47" spans="2:6" x14ac:dyDescent="0.25">
      <c r="B47" s="41" t="s">
        <v>99</v>
      </c>
    </row>
    <row r="48" spans="2:6" x14ac:dyDescent="0.25">
      <c r="B48" t="s">
        <v>149</v>
      </c>
      <c r="C48" s="58"/>
      <c r="D48" s="58"/>
      <c r="E48" s="58"/>
    </row>
    <row r="49" spans="2:6" x14ac:dyDescent="0.25">
      <c r="B49" t="s">
        <v>205</v>
      </c>
    </row>
    <row r="51" spans="2:6" x14ac:dyDescent="0.25">
      <c r="B51" s="89" t="s">
        <v>104</v>
      </c>
      <c r="C51" s="89"/>
      <c r="D51" s="89"/>
      <c r="E51" s="89"/>
      <c r="F51" s="21">
        <f>E33+F44</f>
        <v>10804</v>
      </c>
    </row>
    <row r="52" spans="2:6" ht="15.75" x14ac:dyDescent="0.3">
      <c r="B52" s="89" t="s">
        <v>105</v>
      </c>
      <c r="C52" s="89"/>
      <c r="D52" s="89"/>
      <c r="E52" s="89"/>
      <c r="F52" s="20" t="str">
        <f>DATEDIF(0,F51,"y")&amp;" Y "&amp;DATEDIF(0,F51,"ym")&amp;" M "&amp;DATEDIF(0,F51,"md")&amp;" D "</f>
        <v xml:space="preserve">29 Y 6 M 30 D </v>
      </c>
    </row>
  </sheetData>
  <mergeCells count="20">
    <mergeCell ref="F36:F37"/>
    <mergeCell ref="B44:E44"/>
    <mergeCell ref="E6:E7"/>
    <mergeCell ref="C2:D2"/>
    <mergeCell ref="B29:D29"/>
    <mergeCell ref="B30:D30"/>
    <mergeCell ref="B31:D31"/>
    <mergeCell ref="B33:D33"/>
    <mergeCell ref="B34:D34"/>
    <mergeCell ref="B32:D32"/>
    <mergeCell ref="C3:D3"/>
    <mergeCell ref="C4:D4"/>
    <mergeCell ref="B6:C6"/>
    <mergeCell ref="D6:D7"/>
    <mergeCell ref="B45:E45"/>
    <mergeCell ref="B51:E51"/>
    <mergeCell ref="B52:E52"/>
    <mergeCell ref="B36:C36"/>
    <mergeCell ref="D36:D37"/>
    <mergeCell ref="E36:E37"/>
  </mergeCells>
  <pageMargins left="0.95" right="0.7" top="0.53" bottom="0.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workbookViewId="0">
      <selection activeCell="C65" sqref="C65"/>
    </sheetView>
  </sheetViews>
  <sheetFormatPr defaultRowHeight="15" x14ac:dyDescent="0.25"/>
  <cols>
    <col min="2" max="2" width="14.85546875" bestFit="1" customWidth="1"/>
    <col min="3" max="3" width="12.28515625" customWidth="1"/>
    <col min="4" max="4" width="16.140625" customWidth="1"/>
    <col min="5" max="5" width="14.28515625" bestFit="1" customWidth="1"/>
    <col min="6" max="6" width="15.28515625" bestFit="1" customWidth="1"/>
  </cols>
  <sheetData>
    <row r="2" spans="2:5" x14ac:dyDescent="0.25">
      <c r="B2" s="29" t="s">
        <v>91</v>
      </c>
      <c r="C2" s="90">
        <v>22</v>
      </c>
      <c r="D2" s="90"/>
    </row>
    <row r="3" spans="2:5" x14ac:dyDescent="0.25">
      <c r="B3" s="3" t="s">
        <v>1</v>
      </c>
      <c r="C3" s="90" t="s">
        <v>76</v>
      </c>
      <c r="D3" s="90"/>
    </row>
    <row r="4" spans="2:5" x14ac:dyDescent="0.25">
      <c r="B4" s="3" t="s">
        <v>0</v>
      </c>
      <c r="C4" s="90" t="s">
        <v>77</v>
      </c>
      <c r="D4" s="90"/>
    </row>
    <row r="6" spans="2:5" x14ac:dyDescent="0.25">
      <c r="B6" s="91" t="s">
        <v>3</v>
      </c>
      <c r="C6" s="91"/>
      <c r="D6" s="92" t="s">
        <v>6</v>
      </c>
      <c r="E6" s="94" t="s">
        <v>2</v>
      </c>
    </row>
    <row r="7" spans="2:5" x14ac:dyDescent="0.25">
      <c r="B7" s="12" t="s">
        <v>4</v>
      </c>
      <c r="C7" s="12" t="s">
        <v>5</v>
      </c>
      <c r="D7" s="93"/>
      <c r="E7" s="94"/>
    </row>
    <row r="8" spans="2:5" x14ac:dyDescent="0.25">
      <c r="B8" s="4">
        <v>34264</v>
      </c>
      <c r="C8" s="4">
        <v>34590</v>
      </c>
      <c r="D8" s="13" t="s">
        <v>28</v>
      </c>
      <c r="E8" s="15">
        <f>(C8-B8)+1</f>
        <v>327</v>
      </c>
    </row>
    <row r="9" spans="2:5" x14ac:dyDescent="0.25">
      <c r="B9" s="4">
        <v>34613</v>
      </c>
      <c r="C9" s="4">
        <v>34705</v>
      </c>
      <c r="D9" s="13" t="s">
        <v>28</v>
      </c>
      <c r="E9" s="15">
        <f t="shared" ref="E9:E37" si="0">(C9-B9)+1</f>
        <v>93</v>
      </c>
    </row>
    <row r="10" spans="2:5" x14ac:dyDescent="0.25">
      <c r="B10" s="4">
        <v>34754</v>
      </c>
      <c r="C10" s="4">
        <v>35145</v>
      </c>
      <c r="D10" s="13" t="s">
        <v>28</v>
      </c>
      <c r="E10" s="15">
        <f t="shared" si="0"/>
        <v>392</v>
      </c>
    </row>
    <row r="11" spans="2:5" x14ac:dyDescent="0.25">
      <c r="B11" s="4">
        <v>35441</v>
      </c>
      <c r="C11" s="4">
        <v>35563</v>
      </c>
      <c r="D11" s="13" t="s">
        <v>28</v>
      </c>
      <c r="E11" s="15">
        <f t="shared" si="0"/>
        <v>123</v>
      </c>
    </row>
    <row r="12" spans="2:5" x14ac:dyDescent="0.25">
      <c r="B12" s="4">
        <v>35634</v>
      </c>
      <c r="C12" s="4">
        <v>35673</v>
      </c>
      <c r="D12" s="13" t="s">
        <v>60</v>
      </c>
      <c r="E12" s="15">
        <f t="shared" si="0"/>
        <v>40</v>
      </c>
    </row>
    <row r="13" spans="2:5" x14ac:dyDescent="0.25">
      <c r="B13" s="4">
        <v>35674</v>
      </c>
      <c r="C13" s="4">
        <v>35779</v>
      </c>
      <c r="D13" s="13" t="s">
        <v>60</v>
      </c>
      <c r="E13" s="15">
        <f t="shared" si="0"/>
        <v>106</v>
      </c>
    </row>
    <row r="14" spans="2:5" x14ac:dyDescent="0.25">
      <c r="B14" s="4">
        <v>35780</v>
      </c>
      <c r="C14" s="4">
        <v>35851</v>
      </c>
      <c r="D14" s="13" t="s">
        <v>60</v>
      </c>
      <c r="E14" s="15">
        <f t="shared" si="0"/>
        <v>72</v>
      </c>
    </row>
    <row r="15" spans="2:5" x14ac:dyDescent="0.25">
      <c r="B15" s="4">
        <v>35852</v>
      </c>
      <c r="C15" s="4">
        <v>35892</v>
      </c>
      <c r="D15" s="13" t="s">
        <v>9</v>
      </c>
      <c r="E15" s="15">
        <f t="shared" si="0"/>
        <v>41</v>
      </c>
    </row>
    <row r="16" spans="2:5" x14ac:dyDescent="0.25">
      <c r="B16" s="4">
        <v>35893</v>
      </c>
      <c r="C16" s="4">
        <v>35931</v>
      </c>
      <c r="D16" s="13" t="s">
        <v>9</v>
      </c>
      <c r="E16" s="15">
        <f t="shared" si="0"/>
        <v>39</v>
      </c>
    </row>
    <row r="17" spans="2:5" x14ac:dyDescent="0.25">
      <c r="B17" s="4">
        <v>35948</v>
      </c>
      <c r="C17" s="4">
        <v>36003</v>
      </c>
      <c r="D17" s="13" t="s">
        <v>7</v>
      </c>
      <c r="E17" s="15">
        <f t="shared" si="0"/>
        <v>56</v>
      </c>
    </row>
    <row r="18" spans="2:5" x14ac:dyDescent="0.25">
      <c r="B18" s="4">
        <v>36004</v>
      </c>
      <c r="C18" s="4">
        <v>36151</v>
      </c>
      <c r="D18" s="13" t="s">
        <v>7</v>
      </c>
      <c r="E18" s="15">
        <f t="shared" si="0"/>
        <v>148</v>
      </c>
    </row>
    <row r="19" spans="2:5" x14ac:dyDescent="0.25">
      <c r="B19" s="4">
        <v>36152</v>
      </c>
      <c r="C19" s="4">
        <v>36155</v>
      </c>
      <c r="D19" s="13" t="s">
        <v>7</v>
      </c>
      <c r="E19" s="15">
        <f t="shared" si="0"/>
        <v>4</v>
      </c>
    </row>
    <row r="20" spans="2:5" x14ac:dyDescent="0.25">
      <c r="B20" s="4">
        <v>36158</v>
      </c>
      <c r="C20" s="4">
        <v>36205</v>
      </c>
      <c r="D20" s="13" t="s">
        <v>9</v>
      </c>
      <c r="E20" s="15">
        <f t="shared" si="0"/>
        <v>48</v>
      </c>
    </row>
    <row r="21" spans="2:5" x14ac:dyDescent="0.25">
      <c r="B21" s="4">
        <v>36655</v>
      </c>
      <c r="C21" s="4">
        <v>36882</v>
      </c>
      <c r="D21" s="13" t="s">
        <v>7</v>
      </c>
      <c r="E21" s="15">
        <f t="shared" si="0"/>
        <v>228</v>
      </c>
    </row>
    <row r="22" spans="2:5" x14ac:dyDescent="0.25">
      <c r="B22" s="4">
        <v>36882</v>
      </c>
      <c r="C22" s="4">
        <v>37066</v>
      </c>
      <c r="D22" s="13" t="s">
        <v>7</v>
      </c>
      <c r="E22" s="15">
        <f t="shared" si="0"/>
        <v>185</v>
      </c>
    </row>
    <row r="23" spans="2:5" x14ac:dyDescent="0.25">
      <c r="B23" s="4">
        <v>37248</v>
      </c>
      <c r="C23" s="4">
        <v>37436</v>
      </c>
      <c r="D23" s="13" t="s">
        <v>7</v>
      </c>
      <c r="E23" s="15">
        <f t="shared" si="0"/>
        <v>189</v>
      </c>
    </row>
    <row r="24" spans="2:5" x14ac:dyDescent="0.25">
      <c r="B24" s="4">
        <v>37623</v>
      </c>
      <c r="C24" s="4">
        <v>37788</v>
      </c>
      <c r="D24" s="13" t="s">
        <v>7</v>
      </c>
      <c r="E24" s="15">
        <f t="shared" si="0"/>
        <v>166</v>
      </c>
    </row>
    <row r="25" spans="2:5" x14ac:dyDescent="0.25">
      <c r="B25" s="4">
        <v>37999</v>
      </c>
      <c r="C25" s="4">
        <v>38158</v>
      </c>
      <c r="D25" s="13" t="s">
        <v>7</v>
      </c>
      <c r="E25" s="15">
        <f t="shared" si="0"/>
        <v>160</v>
      </c>
    </row>
    <row r="26" spans="2:5" x14ac:dyDescent="0.25">
      <c r="B26" s="4">
        <v>38295</v>
      </c>
      <c r="C26" s="4">
        <v>38469</v>
      </c>
      <c r="D26" s="13" t="s">
        <v>7</v>
      </c>
      <c r="E26" s="15">
        <f t="shared" si="0"/>
        <v>175</v>
      </c>
    </row>
    <row r="27" spans="2:5" x14ac:dyDescent="0.25">
      <c r="B27" s="4">
        <v>38552</v>
      </c>
      <c r="C27" s="4">
        <v>38617</v>
      </c>
      <c r="D27" s="13" t="s">
        <v>7</v>
      </c>
      <c r="E27" s="15">
        <f t="shared" si="0"/>
        <v>66</v>
      </c>
    </row>
    <row r="28" spans="2:5" x14ac:dyDescent="0.25">
      <c r="B28" s="4">
        <v>38681</v>
      </c>
      <c r="C28" s="4">
        <v>38853</v>
      </c>
      <c r="D28" s="13" t="s">
        <v>7</v>
      </c>
      <c r="E28" s="15">
        <f t="shared" si="0"/>
        <v>173</v>
      </c>
    </row>
    <row r="29" spans="2:5" x14ac:dyDescent="0.25">
      <c r="B29" s="4">
        <v>38927</v>
      </c>
      <c r="C29" s="4">
        <v>39082</v>
      </c>
      <c r="D29" s="13" t="s">
        <v>8</v>
      </c>
      <c r="E29" s="15">
        <f t="shared" si="0"/>
        <v>156</v>
      </c>
    </row>
    <row r="30" spans="2:5" x14ac:dyDescent="0.25">
      <c r="B30" s="4">
        <v>39212</v>
      </c>
      <c r="C30" s="4">
        <v>39328</v>
      </c>
      <c r="D30" s="13" t="s">
        <v>8</v>
      </c>
      <c r="E30" s="15">
        <f t="shared" si="0"/>
        <v>117</v>
      </c>
    </row>
    <row r="31" spans="2:5" x14ac:dyDescent="0.25">
      <c r="B31" s="4">
        <v>39494</v>
      </c>
      <c r="C31" s="4">
        <v>39603</v>
      </c>
      <c r="D31" s="13" t="s">
        <v>8</v>
      </c>
      <c r="E31" s="15">
        <f t="shared" si="0"/>
        <v>110</v>
      </c>
    </row>
    <row r="32" spans="2:5" x14ac:dyDescent="0.25">
      <c r="B32" s="4">
        <v>41763</v>
      </c>
      <c r="C32" s="4">
        <v>41844</v>
      </c>
      <c r="D32" s="13" t="s">
        <v>8</v>
      </c>
      <c r="E32" s="15">
        <f t="shared" si="0"/>
        <v>82</v>
      </c>
    </row>
    <row r="33" spans="2:6" x14ac:dyDescent="0.25">
      <c r="B33" s="4">
        <v>41882</v>
      </c>
      <c r="C33" s="4">
        <v>41998</v>
      </c>
      <c r="D33" s="13" t="s">
        <v>8</v>
      </c>
      <c r="E33" s="15">
        <f t="shared" si="0"/>
        <v>117</v>
      </c>
    </row>
    <row r="34" spans="2:6" x14ac:dyDescent="0.25">
      <c r="B34" s="4">
        <v>42219</v>
      </c>
      <c r="C34" s="4">
        <v>42368</v>
      </c>
      <c r="D34" s="13" t="s">
        <v>8</v>
      </c>
      <c r="E34" s="15">
        <f t="shared" si="0"/>
        <v>150</v>
      </c>
    </row>
    <row r="35" spans="2:6" x14ac:dyDescent="0.25">
      <c r="B35" s="4">
        <v>42567</v>
      </c>
      <c r="C35" s="4">
        <v>42627</v>
      </c>
      <c r="D35" s="13" t="s">
        <v>8</v>
      </c>
      <c r="E35" s="15">
        <f t="shared" si="0"/>
        <v>61</v>
      </c>
    </row>
    <row r="36" spans="2:6" x14ac:dyDescent="0.25">
      <c r="B36" s="4">
        <v>42667</v>
      </c>
      <c r="C36" s="4">
        <v>42748</v>
      </c>
      <c r="D36" s="13" t="s">
        <v>8</v>
      </c>
      <c r="E36" s="15">
        <f t="shared" si="0"/>
        <v>82</v>
      </c>
    </row>
    <row r="37" spans="2:6" x14ac:dyDescent="0.25">
      <c r="B37" s="4">
        <v>42923</v>
      </c>
      <c r="C37" s="4">
        <v>42976</v>
      </c>
      <c r="D37" s="13" t="s">
        <v>8</v>
      </c>
      <c r="E37" s="15">
        <f t="shared" si="0"/>
        <v>54</v>
      </c>
    </row>
    <row r="38" spans="2:6" ht="15.75" x14ac:dyDescent="0.3">
      <c r="B38" s="97" t="s">
        <v>83</v>
      </c>
      <c r="C38" s="98"/>
      <c r="D38" s="99"/>
      <c r="E38" s="19">
        <f>SUM(E17:E37)-E20</f>
        <v>2479</v>
      </c>
    </row>
    <row r="39" spans="2:6" ht="15.75" x14ac:dyDescent="0.3">
      <c r="B39" s="97" t="s">
        <v>84</v>
      </c>
      <c r="C39" s="98"/>
      <c r="D39" s="99"/>
      <c r="E39" s="20" t="str">
        <f>DATEDIF(0,E38,"y")&amp;" Y "&amp;DATEDIF(0,E38,"ym")&amp;" M "&amp;DATEDIF(0,E38,"md")&amp;" D "</f>
        <v xml:space="preserve">6 Y 9 M 14 D </v>
      </c>
    </row>
    <row r="40" spans="2:6" ht="15.75" x14ac:dyDescent="0.3">
      <c r="B40" s="97" t="s">
        <v>85</v>
      </c>
      <c r="C40" s="98"/>
      <c r="D40" s="99"/>
      <c r="E40" s="19">
        <f>SUM(E8:E37)</f>
        <v>3760</v>
      </c>
    </row>
    <row r="41" spans="2:6" ht="15.75" x14ac:dyDescent="0.3">
      <c r="B41" s="97" t="s">
        <v>86</v>
      </c>
      <c r="C41" s="98"/>
      <c r="D41" s="99"/>
      <c r="E41" s="20" t="str">
        <f>DATEDIF(0,E40,"y")&amp;" Y "&amp;DATEDIF(0,E40,"ym")&amp;" M "&amp;DATEDIF(0,E40,"md")&amp;" D "</f>
        <v xml:space="preserve">10 Y 3 M 17 D </v>
      </c>
    </row>
    <row r="42" spans="2:6" ht="15.75" x14ac:dyDescent="0.3">
      <c r="B42" s="88" t="s">
        <v>95</v>
      </c>
      <c r="C42" s="88"/>
      <c r="D42" s="88"/>
      <c r="E42" s="39">
        <f>E40*2</f>
        <v>7520</v>
      </c>
    </row>
    <row r="43" spans="2:6" ht="15.75" x14ac:dyDescent="0.3">
      <c r="B43" s="88" t="s">
        <v>94</v>
      </c>
      <c r="C43" s="88"/>
      <c r="D43" s="88"/>
      <c r="E43" s="20" t="str">
        <f>DATEDIF(0,E42,"y")&amp;" Y "&amp;DATEDIF(0,E42,"ym")&amp;" M "&amp;DATEDIF(0,E42,"md")&amp;" D "</f>
        <v xml:space="preserve">20 Y 7 M 2 D </v>
      </c>
    </row>
    <row r="45" spans="2:6" x14ac:dyDescent="0.25">
      <c r="B45" s="91" t="s">
        <v>96</v>
      </c>
      <c r="C45" s="91"/>
      <c r="D45" s="92" t="s">
        <v>97</v>
      </c>
      <c r="E45" s="92" t="s">
        <v>120</v>
      </c>
      <c r="F45" s="94" t="s">
        <v>2</v>
      </c>
    </row>
    <row r="46" spans="2:6" x14ac:dyDescent="0.25">
      <c r="B46" s="55" t="s">
        <v>4</v>
      </c>
      <c r="C46" s="55" t="s">
        <v>5</v>
      </c>
      <c r="D46" s="93"/>
      <c r="E46" s="93"/>
      <c r="F46" s="94"/>
    </row>
    <row r="47" spans="2:6" x14ac:dyDescent="0.25">
      <c r="B47" s="46">
        <v>39706</v>
      </c>
      <c r="C47" s="46">
        <v>40247</v>
      </c>
      <c r="D47" s="45" t="s">
        <v>100</v>
      </c>
      <c r="E47" s="56" t="s">
        <v>243</v>
      </c>
      <c r="F47" s="15">
        <f t="shared" ref="F47:F52" si="1">(C47-B47)+1</f>
        <v>542</v>
      </c>
    </row>
    <row r="48" spans="2:6" x14ac:dyDescent="0.25">
      <c r="B48" s="46">
        <v>40247</v>
      </c>
      <c r="C48" s="46">
        <v>41761</v>
      </c>
      <c r="D48" s="52" t="s">
        <v>100</v>
      </c>
      <c r="E48" s="52" t="s">
        <v>239</v>
      </c>
      <c r="F48" s="15">
        <f t="shared" si="1"/>
        <v>1515</v>
      </c>
    </row>
    <row r="49" spans="2:6" x14ac:dyDescent="0.25">
      <c r="B49" s="46">
        <v>42009</v>
      </c>
      <c r="C49" s="4">
        <v>42173</v>
      </c>
      <c r="D49" s="52" t="s">
        <v>242</v>
      </c>
      <c r="E49" s="52" t="s">
        <v>244</v>
      </c>
      <c r="F49" s="15">
        <f t="shared" si="1"/>
        <v>165</v>
      </c>
    </row>
    <row r="50" spans="2:6" x14ac:dyDescent="0.25">
      <c r="B50" s="46">
        <v>42376</v>
      </c>
      <c r="C50" s="46">
        <v>42521</v>
      </c>
      <c r="D50" s="52" t="s">
        <v>242</v>
      </c>
      <c r="E50" s="52" t="s">
        <v>244</v>
      </c>
      <c r="F50" s="15">
        <f t="shared" si="1"/>
        <v>146</v>
      </c>
    </row>
    <row r="51" spans="2:6" x14ac:dyDescent="0.25">
      <c r="B51" s="46">
        <v>42750</v>
      </c>
      <c r="C51" s="46">
        <v>42896</v>
      </c>
      <c r="D51" s="52" t="s">
        <v>242</v>
      </c>
      <c r="E51" s="52" t="s">
        <v>244</v>
      </c>
      <c r="F51" s="15">
        <f t="shared" si="1"/>
        <v>147</v>
      </c>
    </row>
    <row r="52" spans="2:6" x14ac:dyDescent="0.25">
      <c r="B52" s="46">
        <v>43150</v>
      </c>
      <c r="C52" s="46">
        <v>43220</v>
      </c>
      <c r="D52" s="52" t="s">
        <v>242</v>
      </c>
      <c r="E52" s="52" t="s">
        <v>244</v>
      </c>
      <c r="F52" s="15">
        <f t="shared" si="1"/>
        <v>71</v>
      </c>
    </row>
    <row r="53" spans="2:6" x14ac:dyDescent="0.25">
      <c r="B53" s="46"/>
      <c r="C53" s="46"/>
      <c r="D53" s="56"/>
      <c r="E53" s="52"/>
      <c r="F53" s="15"/>
    </row>
    <row r="54" spans="2:6" ht="15.75" x14ac:dyDescent="0.3">
      <c r="B54" s="88" t="s">
        <v>102</v>
      </c>
      <c r="C54" s="88"/>
      <c r="D54" s="88"/>
      <c r="E54" s="88"/>
      <c r="F54" s="21">
        <f>SUM(F48:F53)</f>
        <v>2044</v>
      </c>
    </row>
    <row r="55" spans="2:6" ht="15.75" x14ac:dyDescent="0.3">
      <c r="B55" s="88" t="s">
        <v>103</v>
      </c>
      <c r="C55" s="88"/>
      <c r="D55" s="88"/>
      <c r="E55" s="88"/>
      <c r="F55" s="20" t="str">
        <f>DATEDIF(0,F54,"y")&amp;" Y "&amp;DATEDIF(0,F54,"ym")&amp;" M "&amp;DATEDIF(0,F54,"md")&amp;" D "</f>
        <v xml:space="preserve">5 Y 7 M 5 D </v>
      </c>
    </row>
    <row r="57" spans="2:6" x14ac:dyDescent="0.25">
      <c r="B57" s="41" t="s">
        <v>99</v>
      </c>
    </row>
    <row r="58" spans="2:6" x14ac:dyDescent="0.25">
      <c r="B58" t="s">
        <v>245</v>
      </c>
    </row>
    <row r="59" spans="2:6" x14ac:dyDescent="0.25">
      <c r="B59" t="s">
        <v>246</v>
      </c>
    </row>
    <row r="61" spans="2:6" x14ac:dyDescent="0.25">
      <c r="B61" s="89" t="s">
        <v>104</v>
      </c>
      <c r="C61" s="89"/>
      <c r="D61" s="89"/>
      <c r="E61" s="89"/>
      <c r="F61" s="21">
        <f>E42+F54</f>
        <v>9564</v>
      </c>
    </row>
    <row r="62" spans="2:6" ht="15.75" x14ac:dyDescent="0.3">
      <c r="B62" s="89" t="s">
        <v>105</v>
      </c>
      <c r="C62" s="89"/>
      <c r="D62" s="89"/>
      <c r="E62" s="89"/>
      <c r="F62" s="20" t="str">
        <f>DATEDIF(0,F61,"y")&amp;" Y "&amp;DATEDIF(0,F61,"ym")&amp;" M "&amp;DATEDIF(0,F61,"md")&amp;" D "</f>
        <v xml:space="preserve">26 Y 2 M 8 D </v>
      </c>
    </row>
  </sheetData>
  <mergeCells count="20">
    <mergeCell ref="F45:F46"/>
    <mergeCell ref="B54:E54"/>
    <mergeCell ref="E6:E7"/>
    <mergeCell ref="C2:D2"/>
    <mergeCell ref="B38:D38"/>
    <mergeCell ref="B39:D39"/>
    <mergeCell ref="B40:D40"/>
    <mergeCell ref="B42:D42"/>
    <mergeCell ref="B43:D43"/>
    <mergeCell ref="B41:D41"/>
    <mergeCell ref="C3:D3"/>
    <mergeCell ref="C4:D4"/>
    <mergeCell ref="B6:C6"/>
    <mergeCell ref="D6:D7"/>
    <mergeCell ref="B55:E55"/>
    <mergeCell ref="B61:E61"/>
    <mergeCell ref="B62:E62"/>
    <mergeCell ref="B45:C45"/>
    <mergeCell ref="D45:D46"/>
    <mergeCell ref="E45:E46"/>
  </mergeCells>
  <pageMargins left="0.95" right="0.7" top="0.43" bottom="0.46" header="0.3" footer="0.3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3"/>
  <sheetViews>
    <sheetView topLeftCell="A42" workbookViewId="0">
      <selection activeCell="D42" sqref="D42"/>
    </sheetView>
  </sheetViews>
  <sheetFormatPr defaultRowHeight="15" x14ac:dyDescent="0.25"/>
  <cols>
    <col min="1" max="1" width="6" customWidth="1"/>
    <col min="2" max="2" width="14.85546875" bestFit="1" customWidth="1"/>
    <col min="3" max="3" width="13.28515625" customWidth="1"/>
    <col min="4" max="4" width="16.7109375" bestFit="1" customWidth="1"/>
    <col min="5" max="5" width="13.28515625" bestFit="1" customWidth="1"/>
    <col min="6" max="6" width="14.28515625" bestFit="1" customWidth="1"/>
  </cols>
  <sheetData>
    <row r="3" spans="2:5" x14ac:dyDescent="0.25">
      <c r="B3" s="29" t="s">
        <v>91</v>
      </c>
      <c r="C3" s="90">
        <v>23</v>
      </c>
      <c r="D3" s="90"/>
    </row>
    <row r="4" spans="2:5" x14ac:dyDescent="0.25">
      <c r="B4" s="3" t="s">
        <v>1</v>
      </c>
      <c r="C4" s="90" t="s">
        <v>78</v>
      </c>
      <c r="D4" s="90"/>
    </row>
    <row r="5" spans="2:5" x14ac:dyDescent="0.25">
      <c r="B5" s="3" t="s">
        <v>0</v>
      </c>
      <c r="C5" s="90" t="s">
        <v>79</v>
      </c>
      <c r="D5" s="90"/>
    </row>
    <row r="7" spans="2:5" x14ac:dyDescent="0.25">
      <c r="B7" s="91" t="s">
        <v>3</v>
      </c>
      <c r="C7" s="91"/>
      <c r="D7" s="92" t="s">
        <v>6</v>
      </c>
      <c r="E7" s="94" t="s">
        <v>2</v>
      </c>
    </row>
    <row r="8" spans="2:5" x14ac:dyDescent="0.25">
      <c r="B8" s="12" t="s">
        <v>4</v>
      </c>
      <c r="C8" s="12" t="s">
        <v>5</v>
      </c>
      <c r="D8" s="93"/>
      <c r="E8" s="94"/>
    </row>
    <row r="9" spans="2:5" x14ac:dyDescent="0.25">
      <c r="B9" s="4">
        <v>29127</v>
      </c>
      <c r="C9" s="4">
        <v>29131</v>
      </c>
      <c r="D9" s="13" t="s">
        <v>10</v>
      </c>
      <c r="E9" s="15">
        <f>(C9-B9)+1</f>
        <v>5</v>
      </c>
    </row>
    <row r="10" spans="2:5" x14ac:dyDescent="0.25">
      <c r="B10" s="4">
        <v>29132</v>
      </c>
      <c r="C10" s="4">
        <v>29413</v>
      </c>
      <c r="D10" s="13" t="s">
        <v>10</v>
      </c>
      <c r="E10" s="15">
        <f t="shared" ref="E10:E31" si="0">(C10-B10)+1</f>
        <v>282</v>
      </c>
    </row>
    <row r="11" spans="2:5" x14ac:dyDescent="0.25">
      <c r="B11" s="4">
        <v>29430</v>
      </c>
      <c r="C11" s="4">
        <v>29700</v>
      </c>
      <c r="D11" s="13" t="s">
        <v>9</v>
      </c>
      <c r="E11" s="15">
        <f t="shared" si="0"/>
        <v>271</v>
      </c>
    </row>
    <row r="12" spans="2:5" x14ac:dyDescent="0.25">
      <c r="B12" s="4">
        <v>29921</v>
      </c>
      <c r="C12" s="4">
        <v>30041</v>
      </c>
      <c r="D12" s="13" t="s">
        <v>9</v>
      </c>
      <c r="E12" s="15">
        <f t="shared" si="0"/>
        <v>121</v>
      </c>
    </row>
    <row r="13" spans="2:5" x14ac:dyDescent="0.25">
      <c r="B13" s="4">
        <v>30042</v>
      </c>
      <c r="C13" s="4">
        <v>30158</v>
      </c>
      <c r="D13" s="13" t="s">
        <v>7</v>
      </c>
      <c r="E13" s="15">
        <f t="shared" si="0"/>
        <v>117</v>
      </c>
    </row>
    <row r="14" spans="2:5" x14ac:dyDescent="0.25">
      <c r="B14" s="4">
        <v>30188</v>
      </c>
      <c r="C14" s="4">
        <v>30242</v>
      </c>
      <c r="D14" s="13" t="s">
        <v>7</v>
      </c>
      <c r="E14" s="15">
        <f t="shared" si="0"/>
        <v>55</v>
      </c>
    </row>
    <row r="15" spans="2:5" x14ac:dyDescent="0.25">
      <c r="B15" s="4">
        <v>30349</v>
      </c>
      <c r="C15" s="4">
        <v>30362</v>
      </c>
      <c r="D15" s="13" t="s">
        <v>7</v>
      </c>
      <c r="E15" s="15">
        <f t="shared" si="0"/>
        <v>14</v>
      </c>
    </row>
    <row r="16" spans="2:5" x14ac:dyDescent="0.25">
      <c r="B16" s="4">
        <v>30363</v>
      </c>
      <c r="C16" s="4">
        <v>30513</v>
      </c>
      <c r="D16" s="13" t="s">
        <v>7</v>
      </c>
      <c r="E16" s="15">
        <f t="shared" si="0"/>
        <v>151</v>
      </c>
    </row>
    <row r="17" spans="2:5" x14ac:dyDescent="0.25">
      <c r="B17" s="4">
        <v>30514</v>
      </c>
      <c r="C17" s="4">
        <v>30635</v>
      </c>
      <c r="D17" s="13" t="s">
        <v>7</v>
      </c>
      <c r="E17" s="15">
        <f t="shared" si="0"/>
        <v>122</v>
      </c>
    </row>
    <row r="18" spans="2:5" x14ac:dyDescent="0.25">
      <c r="B18" s="4">
        <v>30895</v>
      </c>
      <c r="C18" s="4">
        <v>31021</v>
      </c>
      <c r="D18" s="13" t="s">
        <v>7</v>
      </c>
      <c r="E18" s="15">
        <f t="shared" si="0"/>
        <v>127</v>
      </c>
    </row>
    <row r="19" spans="2:5" x14ac:dyDescent="0.25">
      <c r="B19" s="4">
        <v>31022</v>
      </c>
      <c r="C19" s="4">
        <v>31059</v>
      </c>
      <c r="D19" s="13" t="s">
        <v>7</v>
      </c>
      <c r="E19" s="15">
        <f t="shared" si="0"/>
        <v>38</v>
      </c>
    </row>
    <row r="20" spans="2:5" x14ac:dyDescent="0.25">
      <c r="B20" s="4">
        <v>31105</v>
      </c>
      <c r="C20" s="4">
        <v>31139</v>
      </c>
      <c r="D20" s="13" t="s">
        <v>7</v>
      </c>
      <c r="E20" s="15">
        <f t="shared" si="0"/>
        <v>35</v>
      </c>
    </row>
    <row r="21" spans="2:5" x14ac:dyDescent="0.25">
      <c r="B21" s="4">
        <v>32105</v>
      </c>
      <c r="C21" s="4">
        <v>32167</v>
      </c>
      <c r="D21" s="13" t="s">
        <v>8</v>
      </c>
      <c r="E21" s="15">
        <f t="shared" si="0"/>
        <v>63</v>
      </c>
    </row>
    <row r="22" spans="2:5" x14ac:dyDescent="0.25">
      <c r="B22" s="4">
        <v>32369</v>
      </c>
      <c r="C22" s="4">
        <v>32596</v>
      </c>
      <c r="D22" s="13" t="s">
        <v>7</v>
      </c>
      <c r="E22" s="15">
        <f t="shared" si="0"/>
        <v>228</v>
      </c>
    </row>
    <row r="23" spans="2:5" x14ac:dyDescent="0.25">
      <c r="B23" s="4">
        <v>32649</v>
      </c>
      <c r="C23" s="4">
        <v>32919</v>
      </c>
      <c r="D23" s="13" t="s">
        <v>7</v>
      </c>
      <c r="E23" s="15">
        <f t="shared" si="0"/>
        <v>271</v>
      </c>
    </row>
    <row r="24" spans="2:5" x14ac:dyDescent="0.25">
      <c r="B24" s="4">
        <v>33102</v>
      </c>
      <c r="C24" s="4">
        <v>33316</v>
      </c>
      <c r="D24" s="13" t="s">
        <v>7</v>
      </c>
      <c r="E24" s="15">
        <f t="shared" si="0"/>
        <v>215</v>
      </c>
    </row>
    <row r="25" spans="2:5" x14ac:dyDescent="0.25">
      <c r="B25" s="4">
        <v>33424</v>
      </c>
      <c r="C25" s="4">
        <v>33620</v>
      </c>
      <c r="D25" s="13" t="s">
        <v>7</v>
      </c>
      <c r="E25" s="15">
        <f t="shared" si="0"/>
        <v>197</v>
      </c>
    </row>
    <row r="26" spans="2:5" x14ac:dyDescent="0.25">
      <c r="B26" s="4">
        <v>33705</v>
      </c>
      <c r="C26" s="4">
        <v>33769</v>
      </c>
      <c r="D26" s="13" t="s">
        <v>7</v>
      </c>
      <c r="E26" s="15">
        <f t="shared" si="0"/>
        <v>65</v>
      </c>
    </row>
    <row r="27" spans="2:5" x14ac:dyDescent="0.25">
      <c r="B27" s="4">
        <v>33769</v>
      </c>
      <c r="C27" s="4">
        <v>33881</v>
      </c>
      <c r="D27" s="13" t="s">
        <v>7</v>
      </c>
      <c r="E27" s="15">
        <f t="shared" si="0"/>
        <v>113</v>
      </c>
    </row>
    <row r="28" spans="2:5" x14ac:dyDescent="0.25">
      <c r="B28" s="4">
        <v>33979</v>
      </c>
      <c r="C28" s="4">
        <v>34118</v>
      </c>
      <c r="D28" s="13" t="s">
        <v>7</v>
      </c>
      <c r="E28" s="15">
        <f t="shared" si="0"/>
        <v>140</v>
      </c>
    </row>
    <row r="29" spans="2:5" x14ac:dyDescent="0.25">
      <c r="B29" s="4">
        <v>34176</v>
      </c>
      <c r="C29" s="4">
        <v>34195</v>
      </c>
      <c r="D29" s="13" t="s">
        <v>7</v>
      </c>
      <c r="E29" s="15">
        <f t="shared" si="0"/>
        <v>20</v>
      </c>
    </row>
    <row r="30" spans="2:5" x14ac:dyDescent="0.25">
      <c r="B30" s="4">
        <v>34232</v>
      </c>
      <c r="C30" s="4">
        <v>34255</v>
      </c>
      <c r="D30" s="13" t="s">
        <v>7</v>
      </c>
      <c r="E30" s="15">
        <f t="shared" si="0"/>
        <v>24</v>
      </c>
    </row>
    <row r="31" spans="2:5" x14ac:dyDescent="0.25">
      <c r="B31" s="4">
        <v>34255</v>
      </c>
      <c r="C31" s="4">
        <v>34291</v>
      </c>
      <c r="D31" s="13" t="s">
        <v>7</v>
      </c>
      <c r="E31" s="15">
        <f t="shared" si="0"/>
        <v>37</v>
      </c>
    </row>
    <row r="32" spans="2:5" ht="15.75" x14ac:dyDescent="0.3">
      <c r="B32" s="97" t="s">
        <v>83</v>
      </c>
      <c r="C32" s="98"/>
      <c r="D32" s="99"/>
      <c r="E32" s="19">
        <f>SUM(E13:E31)</f>
        <v>2032</v>
      </c>
    </row>
    <row r="33" spans="2:6" ht="15.75" x14ac:dyDescent="0.3">
      <c r="B33" s="97" t="s">
        <v>84</v>
      </c>
      <c r="C33" s="98"/>
      <c r="D33" s="99"/>
      <c r="E33" s="20" t="str">
        <f>DATEDIF(0,E32,"y")&amp;" Y "&amp;DATEDIF(0,E32,"ym")&amp;" M "&amp;DATEDIF(0,E32,"md")&amp;" D "</f>
        <v xml:space="preserve">5 Y 6 M 24 D </v>
      </c>
    </row>
    <row r="34" spans="2:6" ht="15.75" x14ac:dyDescent="0.3">
      <c r="B34" s="97" t="s">
        <v>85</v>
      </c>
      <c r="C34" s="98"/>
      <c r="D34" s="99"/>
      <c r="E34" s="19">
        <f>SUM(E9:E31)</f>
        <v>2711</v>
      </c>
    </row>
    <row r="35" spans="2:6" ht="15.75" x14ac:dyDescent="0.3">
      <c r="B35" s="97" t="s">
        <v>86</v>
      </c>
      <c r="C35" s="98"/>
      <c r="D35" s="99"/>
      <c r="E35" s="20" t="str">
        <f>DATEDIF(0,E34,"y")&amp;" Y "&amp;DATEDIF(0,E34,"ym")&amp;" M "&amp;DATEDIF(0,E34,"md")&amp;" D "</f>
        <v xml:space="preserve">7 Y 5 M 3 D </v>
      </c>
    </row>
    <row r="36" spans="2:6" ht="15.75" x14ac:dyDescent="0.3">
      <c r="B36" s="88" t="s">
        <v>95</v>
      </c>
      <c r="C36" s="88"/>
      <c r="D36" s="88"/>
      <c r="E36" s="39">
        <f>E34*2</f>
        <v>5422</v>
      </c>
    </row>
    <row r="37" spans="2:6" ht="15.75" x14ac:dyDescent="0.3">
      <c r="B37" s="88" t="s">
        <v>94</v>
      </c>
      <c r="C37" s="88"/>
      <c r="D37" s="88"/>
      <c r="E37" s="20" t="str">
        <f>DATEDIF(0,E36,"y")&amp;" Y "&amp;DATEDIF(0,E36,"ym")&amp;" M "&amp;DATEDIF(0,E36,"md")&amp;" D "</f>
        <v xml:space="preserve">14 Y 10 M 4 D </v>
      </c>
    </row>
    <row r="39" spans="2:6" x14ac:dyDescent="0.25">
      <c r="B39" s="91" t="s">
        <v>96</v>
      </c>
      <c r="C39" s="91"/>
      <c r="D39" s="92" t="s">
        <v>97</v>
      </c>
      <c r="E39" s="92" t="s">
        <v>120</v>
      </c>
      <c r="F39" s="94" t="s">
        <v>2</v>
      </c>
    </row>
    <row r="40" spans="2:6" x14ac:dyDescent="0.25">
      <c r="B40" s="55" t="s">
        <v>4</v>
      </c>
      <c r="C40" s="55" t="s">
        <v>5</v>
      </c>
      <c r="D40" s="93"/>
      <c r="E40" s="93"/>
      <c r="F40" s="94"/>
    </row>
    <row r="41" spans="2:6" x14ac:dyDescent="0.25">
      <c r="B41" s="46">
        <v>31168</v>
      </c>
      <c r="C41" s="46">
        <v>32324</v>
      </c>
      <c r="D41" s="57" t="s">
        <v>112</v>
      </c>
      <c r="E41" s="57" t="s">
        <v>255</v>
      </c>
      <c r="F41" s="15">
        <f t="shared" ref="F41:F42" si="1">(C41-B41)+1</f>
        <v>1157</v>
      </c>
    </row>
    <row r="42" spans="2:6" ht="90" x14ac:dyDescent="0.25">
      <c r="B42" s="46">
        <v>34316</v>
      </c>
      <c r="C42" s="46">
        <v>42947</v>
      </c>
      <c r="D42" s="52" t="s">
        <v>256</v>
      </c>
      <c r="E42" s="52" t="s">
        <v>257</v>
      </c>
      <c r="F42" s="15">
        <f t="shared" si="1"/>
        <v>8632</v>
      </c>
    </row>
    <row r="43" spans="2:6" x14ac:dyDescent="0.25">
      <c r="B43" s="46"/>
      <c r="C43" s="4"/>
      <c r="D43" s="52"/>
      <c r="E43" s="52"/>
      <c r="F43" s="15"/>
    </row>
    <row r="44" spans="2:6" x14ac:dyDescent="0.25">
      <c r="B44" s="46"/>
      <c r="C44" s="46"/>
      <c r="D44" s="56"/>
      <c r="E44" s="52"/>
      <c r="F44" s="15"/>
    </row>
    <row r="45" spans="2:6" ht="15.75" x14ac:dyDescent="0.3">
      <c r="B45" s="88" t="s">
        <v>102</v>
      </c>
      <c r="C45" s="88"/>
      <c r="D45" s="88"/>
      <c r="E45" s="88"/>
      <c r="F45" s="21">
        <f>SUM(F41:F42)</f>
        <v>9789</v>
      </c>
    </row>
    <row r="46" spans="2:6" ht="15.75" x14ac:dyDescent="0.3">
      <c r="B46" s="88" t="s">
        <v>103</v>
      </c>
      <c r="C46" s="88"/>
      <c r="D46" s="88"/>
      <c r="E46" s="88"/>
      <c r="F46" s="20" t="str">
        <f>DATEDIF(0,F45,"y")&amp;" Y "&amp;DATEDIF(0,F45,"ym")&amp;" M "&amp;DATEDIF(0,F45,"md")&amp;" D "</f>
        <v xml:space="preserve">26 Y 9 M 19 D </v>
      </c>
    </row>
    <row r="48" spans="2:6" x14ac:dyDescent="0.25">
      <c r="B48" s="41" t="s">
        <v>99</v>
      </c>
    </row>
    <row r="49" spans="2:6" x14ac:dyDescent="0.25">
      <c r="B49" t="s">
        <v>149</v>
      </c>
      <c r="C49" s="58"/>
      <c r="D49" s="58"/>
      <c r="E49" s="58"/>
    </row>
    <row r="50" spans="2:6" x14ac:dyDescent="0.25">
      <c r="B50" t="s">
        <v>258</v>
      </c>
    </row>
    <row r="52" spans="2:6" x14ac:dyDescent="0.25">
      <c r="B52" s="89" t="s">
        <v>104</v>
      </c>
      <c r="C52" s="89"/>
      <c r="D52" s="89"/>
      <c r="E52" s="89"/>
      <c r="F52" s="21">
        <f>E36+F45</f>
        <v>15211</v>
      </c>
    </row>
    <row r="53" spans="2:6" ht="15.75" x14ac:dyDescent="0.3">
      <c r="B53" s="89" t="s">
        <v>105</v>
      </c>
      <c r="C53" s="89"/>
      <c r="D53" s="89"/>
      <c r="E53" s="89"/>
      <c r="F53" s="20" t="str">
        <f>DATEDIF(0,F52,"y")&amp;" Y "&amp;DATEDIF(0,F52,"ym")&amp;" M "&amp;DATEDIF(0,F52,"md")&amp;" D "</f>
        <v xml:space="preserve">41 Y 7 M 23 D </v>
      </c>
    </row>
  </sheetData>
  <mergeCells count="20">
    <mergeCell ref="F39:F40"/>
    <mergeCell ref="B45:E45"/>
    <mergeCell ref="E7:E8"/>
    <mergeCell ref="C3:D3"/>
    <mergeCell ref="B32:D32"/>
    <mergeCell ref="B33:D33"/>
    <mergeCell ref="B34:D34"/>
    <mergeCell ref="B36:D36"/>
    <mergeCell ref="B37:D37"/>
    <mergeCell ref="B35:D35"/>
    <mergeCell ref="C4:D4"/>
    <mergeCell ref="C5:D5"/>
    <mergeCell ref="B7:C7"/>
    <mergeCell ref="D7:D8"/>
    <mergeCell ref="B46:E46"/>
    <mergeCell ref="B52:E52"/>
    <mergeCell ref="B53:E53"/>
    <mergeCell ref="B39:C39"/>
    <mergeCell ref="D39:D40"/>
    <mergeCell ref="E39:E40"/>
  </mergeCells>
  <pageMargins left="0.95" right="0.7" top="0.47" bottom="0.4" header="0.3" footer="0.3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opLeftCell="A49" workbookViewId="0">
      <selection activeCell="G51" sqref="G51"/>
    </sheetView>
  </sheetViews>
  <sheetFormatPr defaultRowHeight="15" x14ac:dyDescent="0.25"/>
  <cols>
    <col min="1" max="1" width="2.85546875" customWidth="1"/>
    <col min="2" max="2" width="15.5703125" customWidth="1"/>
    <col min="3" max="3" width="11.85546875" customWidth="1"/>
    <col min="4" max="4" width="27.5703125" customWidth="1"/>
    <col min="5" max="5" width="20.140625" bestFit="1" customWidth="1"/>
    <col min="6" max="6" width="20.5703125" bestFit="1" customWidth="1"/>
  </cols>
  <sheetData>
    <row r="2" spans="2:5" x14ac:dyDescent="0.25">
      <c r="B2" s="29" t="s">
        <v>91</v>
      </c>
      <c r="C2" s="90">
        <v>24</v>
      </c>
      <c r="D2" s="90"/>
    </row>
    <row r="3" spans="2:5" x14ac:dyDescent="0.25">
      <c r="B3" s="3" t="s">
        <v>1</v>
      </c>
      <c r="C3" s="90" t="s">
        <v>80</v>
      </c>
      <c r="D3" s="90"/>
    </row>
    <row r="4" spans="2:5" x14ac:dyDescent="0.25">
      <c r="B4" s="3" t="s">
        <v>0</v>
      </c>
      <c r="C4" s="90" t="s">
        <v>81</v>
      </c>
      <c r="D4" s="90"/>
    </row>
    <row r="6" spans="2:5" x14ac:dyDescent="0.25">
      <c r="B6" s="91" t="s">
        <v>3</v>
      </c>
      <c r="C6" s="91"/>
      <c r="D6" s="92" t="s">
        <v>6</v>
      </c>
      <c r="E6" s="94" t="s">
        <v>2</v>
      </c>
    </row>
    <row r="7" spans="2:5" x14ac:dyDescent="0.25">
      <c r="B7" s="12" t="s">
        <v>4</v>
      </c>
      <c r="C7" s="12" t="s">
        <v>5</v>
      </c>
      <c r="D7" s="93"/>
      <c r="E7" s="94"/>
    </row>
    <row r="8" spans="2:5" x14ac:dyDescent="0.25">
      <c r="B8" s="4">
        <v>37302</v>
      </c>
      <c r="C8" s="4">
        <v>37440</v>
      </c>
      <c r="D8" s="13" t="s">
        <v>7</v>
      </c>
      <c r="E8" s="15">
        <f>(C8-B8)+1</f>
        <v>139</v>
      </c>
    </row>
    <row r="9" spans="2:5" x14ac:dyDescent="0.25">
      <c r="B9" s="4">
        <v>37608</v>
      </c>
      <c r="C9" s="4">
        <v>37839</v>
      </c>
      <c r="D9" s="13" t="s">
        <v>7</v>
      </c>
      <c r="E9" s="15">
        <f t="shared" ref="E9:E32" si="0">(C9-B9)+1</f>
        <v>232</v>
      </c>
    </row>
    <row r="10" spans="2:5" x14ac:dyDescent="0.25">
      <c r="B10" s="4">
        <v>37996</v>
      </c>
      <c r="C10" s="4">
        <v>38251</v>
      </c>
      <c r="D10" s="13" t="s">
        <v>7</v>
      </c>
      <c r="E10" s="15">
        <f t="shared" si="0"/>
        <v>256</v>
      </c>
    </row>
    <row r="11" spans="2:5" x14ac:dyDescent="0.25">
      <c r="B11" s="4">
        <v>38395</v>
      </c>
      <c r="C11" s="4">
        <v>38580</v>
      </c>
      <c r="D11" s="13" t="s">
        <v>7</v>
      </c>
      <c r="E11" s="15">
        <f t="shared" si="0"/>
        <v>186</v>
      </c>
    </row>
    <row r="12" spans="2:5" x14ac:dyDescent="0.25">
      <c r="B12" s="4">
        <v>38580</v>
      </c>
      <c r="C12" s="4">
        <v>38728</v>
      </c>
      <c r="D12" s="13" t="s">
        <v>8</v>
      </c>
      <c r="E12" s="15">
        <f t="shared" si="0"/>
        <v>149</v>
      </c>
    </row>
    <row r="13" spans="2:5" x14ac:dyDescent="0.25">
      <c r="B13" s="4">
        <v>38876</v>
      </c>
      <c r="C13" s="4">
        <v>39097</v>
      </c>
      <c r="D13" s="13" t="s">
        <v>8</v>
      </c>
      <c r="E13" s="15">
        <f t="shared" si="0"/>
        <v>222</v>
      </c>
    </row>
    <row r="14" spans="2:5" x14ac:dyDescent="0.25">
      <c r="B14" s="4">
        <v>39306</v>
      </c>
      <c r="C14" s="4">
        <v>39517</v>
      </c>
      <c r="D14" s="13" t="s">
        <v>8</v>
      </c>
      <c r="E14" s="15">
        <f t="shared" si="0"/>
        <v>212</v>
      </c>
    </row>
    <row r="15" spans="2:5" x14ac:dyDescent="0.25">
      <c r="B15" s="4">
        <v>39564</v>
      </c>
      <c r="C15" s="4">
        <v>39592</v>
      </c>
      <c r="D15" s="13" t="s">
        <v>8</v>
      </c>
      <c r="E15" s="15">
        <f t="shared" si="0"/>
        <v>29</v>
      </c>
    </row>
    <row r="16" spans="2:5" x14ac:dyDescent="0.25">
      <c r="B16" s="4">
        <v>39637</v>
      </c>
      <c r="C16" s="4">
        <v>39859</v>
      </c>
      <c r="D16" s="13" t="s">
        <v>8</v>
      </c>
      <c r="E16" s="15">
        <f t="shared" si="0"/>
        <v>223</v>
      </c>
    </row>
    <row r="17" spans="2:5" x14ac:dyDescent="0.25">
      <c r="B17" s="4">
        <v>39974</v>
      </c>
      <c r="C17" s="4">
        <v>40070</v>
      </c>
      <c r="D17" s="13" t="s">
        <v>8</v>
      </c>
      <c r="E17" s="15">
        <f t="shared" si="0"/>
        <v>97</v>
      </c>
    </row>
    <row r="18" spans="2:5" x14ac:dyDescent="0.25">
      <c r="B18" s="4">
        <v>40151</v>
      </c>
      <c r="C18" s="4">
        <v>40283</v>
      </c>
      <c r="D18" s="13" t="s">
        <v>8</v>
      </c>
      <c r="E18" s="15">
        <f t="shared" si="0"/>
        <v>133</v>
      </c>
    </row>
    <row r="19" spans="2:5" x14ac:dyDescent="0.25">
      <c r="B19" s="4">
        <v>40423</v>
      </c>
      <c r="C19" s="4">
        <v>40540</v>
      </c>
      <c r="D19" s="13" t="s">
        <v>8</v>
      </c>
      <c r="E19" s="15">
        <f t="shared" si="0"/>
        <v>118</v>
      </c>
    </row>
    <row r="20" spans="2:5" x14ac:dyDescent="0.25">
      <c r="B20" s="4">
        <v>40541</v>
      </c>
      <c r="C20" s="4">
        <v>40653</v>
      </c>
      <c r="D20" s="13" t="s">
        <v>8</v>
      </c>
      <c r="E20" s="15">
        <f t="shared" si="0"/>
        <v>113</v>
      </c>
    </row>
    <row r="21" spans="2:5" x14ac:dyDescent="0.25">
      <c r="B21" s="4">
        <v>36227</v>
      </c>
      <c r="C21" s="4">
        <v>36393</v>
      </c>
      <c r="D21" s="13" t="s">
        <v>7</v>
      </c>
      <c r="E21" s="15">
        <f t="shared" si="0"/>
        <v>167</v>
      </c>
    </row>
    <row r="22" spans="2:5" x14ac:dyDescent="0.25">
      <c r="B22" s="4">
        <v>36668</v>
      </c>
      <c r="C22" s="4">
        <v>36814</v>
      </c>
      <c r="D22" s="13" t="s">
        <v>7</v>
      </c>
      <c r="E22" s="15">
        <f t="shared" si="0"/>
        <v>147</v>
      </c>
    </row>
    <row r="23" spans="2:5" x14ac:dyDescent="0.25">
      <c r="B23" s="4">
        <v>35504</v>
      </c>
      <c r="C23" s="4">
        <v>35742</v>
      </c>
      <c r="D23" s="13" t="s">
        <v>7</v>
      </c>
      <c r="E23" s="15">
        <f t="shared" si="0"/>
        <v>239</v>
      </c>
    </row>
    <row r="24" spans="2:5" x14ac:dyDescent="0.25">
      <c r="B24" s="4">
        <v>35880</v>
      </c>
      <c r="C24" s="4">
        <v>36135</v>
      </c>
      <c r="D24" s="13" t="s">
        <v>7</v>
      </c>
      <c r="E24" s="15">
        <f t="shared" si="0"/>
        <v>256</v>
      </c>
    </row>
    <row r="25" spans="2:5" x14ac:dyDescent="0.25">
      <c r="B25" s="4">
        <v>35177</v>
      </c>
      <c r="C25" s="4">
        <v>35343</v>
      </c>
      <c r="D25" s="13" t="s">
        <v>7</v>
      </c>
      <c r="E25" s="15">
        <f t="shared" si="0"/>
        <v>167</v>
      </c>
    </row>
    <row r="26" spans="2:5" x14ac:dyDescent="0.25">
      <c r="B26" s="4">
        <v>32916</v>
      </c>
      <c r="C26" s="4">
        <v>32967</v>
      </c>
      <c r="D26" s="13" t="s">
        <v>10</v>
      </c>
      <c r="E26" s="15">
        <f t="shared" si="0"/>
        <v>52</v>
      </c>
    </row>
    <row r="27" spans="2:5" x14ac:dyDescent="0.25">
      <c r="B27" s="4">
        <v>32968</v>
      </c>
      <c r="C27" s="4">
        <v>33228</v>
      </c>
      <c r="D27" s="13" t="s">
        <v>9</v>
      </c>
      <c r="E27" s="15">
        <f t="shared" si="0"/>
        <v>261</v>
      </c>
    </row>
    <row r="28" spans="2:5" x14ac:dyDescent="0.25">
      <c r="B28" s="4">
        <v>33612</v>
      </c>
      <c r="C28" s="4">
        <v>33712</v>
      </c>
      <c r="D28" s="13" t="s">
        <v>9</v>
      </c>
      <c r="E28" s="15">
        <f t="shared" si="0"/>
        <v>101</v>
      </c>
    </row>
    <row r="29" spans="2:5" x14ac:dyDescent="0.25">
      <c r="B29" s="4">
        <v>33462</v>
      </c>
      <c r="C29" s="4">
        <v>33607</v>
      </c>
      <c r="D29" s="13" t="s">
        <v>9</v>
      </c>
      <c r="E29" s="15">
        <f t="shared" si="0"/>
        <v>146</v>
      </c>
    </row>
    <row r="30" spans="2:5" x14ac:dyDescent="0.25">
      <c r="B30" s="4">
        <v>33841</v>
      </c>
      <c r="C30" s="4">
        <v>34104</v>
      </c>
      <c r="D30" s="13" t="s">
        <v>9</v>
      </c>
      <c r="E30" s="15">
        <f t="shared" si="0"/>
        <v>264</v>
      </c>
    </row>
    <row r="31" spans="2:5" x14ac:dyDescent="0.25">
      <c r="B31" s="4">
        <v>34283</v>
      </c>
      <c r="C31" s="4">
        <v>34357</v>
      </c>
      <c r="D31" s="13" t="s">
        <v>7</v>
      </c>
      <c r="E31" s="15">
        <f t="shared" si="0"/>
        <v>75</v>
      </c>
    </row>
    <row r="32" spans="2:5" x14ac:dyDescent="0.25">
      <c r="B32" s="4">
        <v>34493</v>
      </c>
      <c r="C32" s="4">
        <v>34624</v>
      </c>
      <c r="D32" s="13" t="s">
        <v>9</v>
      </c>
      <c r="E32" s="15">
        <f t="shared" si="0"/>
        <v>132</v>
      </c>
    </row>
    <row r="33" spans="2:6" ht="15.75" x14ac:dyDescent="0.3">
      <c r="B33" s="97" t="s">
        <v>83</v>
      </c>
      <c r="C33" s="98"/>
      <c r="D33" s="99"/>
      <c r="E33" s="19">
        <f>SUM(E8:E25)+E31</f>
        <v>3160</v>
      </c>
    </row>
    <row r="34" spans="2:6" ht="15.75" x14ac:dyDescent="0.3">
      <c r="B34" s="97" t="s">
        <v>84</v>
      </c>
      <c r="C34" s="98"/>
      <c r="D34" s="99"/>
      <c r="E34" s="20" t="str">
        <f>DATEDIF(0,E33,"y")&amp;" Y "&amp;DATEDIF(0,E33,"ym")&amp;" M "&amp;DATEDIF(0,E33,"md")&amp;" D "</f>
        <v xml:space="preserve">8 Y 7 M 25 D </v>
      </c>
    </row>
    <row r="35" spans="2:6" ht="15.75" x14ac:dyDescent="0.3">
      <c r="B35" s="97" t="s">
        <v>85</v>
      </c>
      <c r="C35" s="98"/>
      <c r="D35" s="99"/>
      <c r="E35" s="19">
        <f>SUM(E8:E32)</f>
        <v>4116</v>
      </c>
    </row>
    <row r="36" spans="2:6" ht="15.75" x14ac:dyDescent="0.3">
      <c r="B36" s="97" t="s">
        <v>86</v>
      </c>
      <c r="C36" s="98"/>
      <c r="D36" s="99"/>
      <c r="E36" s="20" t="str">
        <f>DATEDIF(0,E35,"y")&amp;" Y "&amp;DATEDIF(0,E35,"ym")&amp;" M "&amp;DATEDIF(0,E35,"md")&amp;" D "</f>
        <v xml:space="preserve">11 Y 3 M 8 D </v>
      </c>
    </row>
    <row r="37" spans="2:6" ht="15.75" x14ac:dyDescent="0.3">
      <c r="B37" s="88" t="s">
        <v>95</v>
      </c>
      <c r="C37" s="88"/>
      <c r="D37" s="88"/>
      <c r="E37" s="39">
        <f>E35*2</f>
        <v>8232</v>
      </c>
    </row>
    <row r="38" spans="2:6" ht="15.75" x14ac:dyDescent="0.3">
      <c r="B38" s="88" t="s">
        <v>94</v>
      </c>
      <c r="C38" s="88"/>
      <c r="D38" s="88"/>
      <c r="E38" s="20" t="str">
        <f>DATEDIF(0,E37,"y")&amp;" Y "&amp;DATEDIF(0,E37,"ym")&amp;" M "&amp;DATEDIF(0,E37,"md")&amp;" D "</f>
        <v xml:space="preserve">22 Y 6 M 15 D </v>
      </c>
    </row>
    <row r="40" spans="2:6" x14ac:dyDescent="0.25">
      <c r="B40" s="91" t="s">
        <v>96</v>
      </c>
      <c r="C40" s="91"/>
      <c r="D40" s="92" t="s">
        <v>97</v>
      </c>
      <c r="E40" s="92" t="s">
        <v>120</v>
      </c>
      <c r="F40" s="94" t="s">
        <v>2</v>
      </c>
    </row>
    <row r="41" spans="2:6" x14ac:dyDescent="0.25">
      <c r="B41" s="55" t="s">
        <v>4</v>
      </c>
      <c r="C41" s="55" t="s">
        <v>5</v>
      </c>
      <c r="D41" s="93"/>
      <c r="E41" s="93"/>
      <c r="F41" s="94"/>
    </row>
    <row r="42" spans="2:6" ht="30" x14ac:dyDescent="0.25">
      <c r="B42" s="46">
        <v>40323</v>
      </c>
      <c r="C42" s="46">
        <v>40963</v>
      </c>
      <c r="D42" s="57" t="s">
        <v>249</v>
      </c>
      <c r="E42" s="52" t="s">
        <v>247</v>
      </c>
      <c r="F42" s="15">
        <f t="shared" ref="F42:F51" si="1">(C42-B42)+1</f>
        <v>641</v>
      </c>
    </row>
    <row r="43" spans="2:6" x14ac:dyDescent="0.25">
      <c r="B43" s="46">
        <v>40980</v>
      </c>
      <c r="C43" s="46">
        <v>41158</v>
      </c>
      <c r="D43" s="52" t="s">
        <v>250</v>
      </c>
      <c r="E43" s="52" t="s">
        <v>253</v>
      </c>
      <c r="F43" s="15">
        <f t="shared" si="1"/>
        <v>179</v>
      </c>
    </row>
    <row r="44" spans="2:6" x14ac:dyDescent="0.25">
      <c r="B44" s="46">
        <v>41162</v>
      </c>
      <c r="C44" s="4">
        <v>41339</v>
      </c>
      <c r="D44" s="52" t="s">
        <v>250</v>
      </c>
      <c r="E44" s="52" t="s">
        <v>253</v>
      </c>
      <c r="F44" s="15">
        <f t="shared" si="1"/>
        <v>178</v>
      </c>
    </row>
    <row r="45" spans="2:6" x14ac:dyDescent="0.25">
      <c r="B45" s="46">
        <v>41344</v>
      </c>
      <c r="C45" s="4">
        <v>41522</v>
      </c>
      <c r="D45" s="52" t="s">
        <v>250</v>
      </c>
      <c r="E45" s="52" t="s">
        <v>253</v>
      </c>
      <c r="F45" s="15">
        <f t="shared" si="1"/>
        <v>179</v>
      </c>
    </row>
    <row r="46" spans="2:6" x14ac:dyDescent="0.25">
      <c r="B46" s="46">
        <v>41526</v>
      </c>
      <c r="C46" s="4">
        <v>41704</v>
      </c>
      <c r="D46" s="52" t="s">
        <v>250</v>
      </c>
      <c r="E46" s="52" t="s">
        <v>253</v>
      </c>
      <c r="F46" s="15">
        <f t="shared" si="1"/>
        <v>179</v>
      </c>
    </row>
    <row r="47" spans="2:6" x14ac:dyDescent="0.25">
      <c r="B47" s="46">
        <v>41705</v>
      </c>
      <c r="C47" s="4">
        <v>41883</v>
      </c>
      <c r="D47" s="52" t="s">
        <v>250</v>
      </c>
      <c r="E47" s="52" t="s">
        <v>253</v>
      </c>
      <c r="F47" s="15">
        <f t="shared" si="1"/>
        <v>179</v>
      </c>
    </row>
    <row r="48" spans="2:6" x14ac:dyDescent="0.25">
      <c r="B48" s="46">
        <v>41887</v>
      </c>
      <c r="C48" s="4">
        <v>42067</v>
      </c>
      <c r="D48" s="52" t="s">
        <v>250</v>
      </c>
      <c r="E48" s="52" t="s">
        <v>253</v>
      </c>
      <c r="F48" s="15">
        <f t="shared" si="1"/>
        <v>181</v>
      </c>
    </row>
    <row r="49" spans="2:6" x14ac:dyDescent="0.25">
      <c r="B49" s="46">
        <v>42072</v>
      </c>
      <c r="C49" s="4">
        <v>42228</v>
      </c>
      <c r="D49" s="52" t="s">
        <v>250</v>
      </c>
      <c r="E49" s="52" t="s">
        <v>253</v>
      </c>
      <c r="F49" s="15">
        <f t="shared" si="1"/>
        <v>157</v>
      </c>
    </row>
    <row r="50" spans="2:6" x14ac:dyDescent="0.25">
      <c r="B50" s="46">
        <v>42233</v>
      </c>
      <c r="C50" s="4">
        <v>42512</v>
      </c>
      <c r="D50" s="52" t="s">
        <v>211</v>
      </c>
      <c r="E50" s="52" t="s">
        <v>251</v>
      </c>
      <c r="F50" s="15">
        <f t="shared" si="1"/>
        <v>280</v>
      </c>
    </row>
    <row r="51" spans="2:6" ht="30" x14ac:dyDescent="0.25">
      <c r="B51" s="46">
        <v>43205</v>
      </c>
      <c r="C51" s="4">
        <v>43220</v>
      </c>
      <c r="D51" s="52" t="s">
        <v>100</v>
      </c>
      <c r="E51" s="52" t="s">
        <v>247</v>
      </c>
      <c r="F51" s="15">
        <f t="shared" si="1"/>
        <v>16</v>
      </c>
    </row>
    <row r="52" spans="2:6" x14ac:dyDescent="0.25">
      <c r="B52" s="46"/>
      <c r="C52" s="46"/>
      <c r="D52" s="56"/>
      <c r="E52" s="52"/>
      <c r="F52" s="15"/>
    </row>
    <row r="53" spans="2:6" ht="15.75" x14ac:dyDescent="0.3">
      <c r="B53" s="88" t="s">
        <v>102</v>
      </c>
      <c r="C53" s="88"/>
      <c r="D53" s="88"/>
      <c r="E53" s="88"/>
      <c r="F53" s="21">
        <f>SUM(F43:F52)</f>
        <v>1528</v>
      </c>
    </row>
    <row r="54" spans="2:6" ht="15.75" x14ac:dyDescent="0.3">
      <c r="B54" s="88" t="s">
        <v>103</v>
      </c>
      <c r="C54" s="88"/>
      <c r="D54" s="88"/>
      <c r="E54" s="88"/>
      <c r="F54" s="20" t="str">
        <f>DATEDIF(0,F53,"y")&amp;" Y "&amp;DATEDIF(0,F53,"ym")&amp;" M "&amp;DATEDIF(0,F53,"md")&amp;" D "</f>
        <v xml:space="preserve">4 Y 2 M 7 D </v>
      </c>
    </row>
    <row r="56" spans="2:6" x14ac:dyDescent="0.25">
      <c r="B56" s="41" t="s">
        <v>99</v>
      </c>
    </row>
    <row r="57" spans="2:6" x14ac:dyDescent="0.25">
      <c r="B57" t="s">
        <v>149</v>
      </c>
      <c r="C57" s="58"/>
      <c r="D57" s="58"/>
      <c r="E57" s="58"/>
    </row>
    <row r="58" spans="2:6" x14ac:dyDescent="0.25">
      <c r="B58" t="s">
        <v>252</v>
      </c>
    </row>
    <row r="59" spans="2:6" x14ac:dyDescent="0.25">
      <c r="B59" t="s">
        <v>254</v>
      </c>
    </row>
    <row r="61" spans="2:6" x14ac:dyDescent="0.25">
      <c r="B61" s="89" t="s">
        <v>104</v>
      </c>
      <c r="C61" s="89"/>
      <c r="D61" s="89"/>
      <c r="E61" s="89"/>
      <c r="F61" s="21">
        <f>E37+F53</f>
        <v>9760</v>
      </c>
    </row>
    <row r="62" spans="2:6" ht="15.75" x14ac:dyDescent="0.3">
      <c r="B62" s="89" t="s">
        <v>105</v>
      </c>
      <c r="C62" s="89"/>
      <c r="D62" s="89"/>
      <c r="E62" s="89"/>
      <c r="F62" s="20" t="str">
        <f>DATEDIF(0,F61,"y")&amp;" Y "&amp;DATEDIF(0,F61,"ym")&amp;" M "&amp;DATEDIF(0,F61,"md")&amp;" D "</f>
        <v xml:space="preserve">26 Y 8 M 20 D </v>
      </c>
    </row>
  </sheetData>
  <mergeCells count="20">
    <mergeCell ref="F40:F41"/>
    <mergeCell ref="B53:E53"/>
    <mergeCell ref="E6:E7"/>
    <mergeCell ref="C2:D2"/>
    <mergeCell ref="B33:D33"/>
    <mergeCell ref="B34:D34"/>
    <mergeCell ref="B35:D35"/>
    <mergeCell ref="B37:D37"/>
    <mergeCell ref="B38:D38"/>
    <mergeCell ref="B36:D36"/>
    <mergeCell ref="C3:D3"/>
    <mergeCell ref="C4:D4"/>
    <mergeCell ref="B6:C6"/>
    <mergeCell ref="D6:D7"/>
    <mergeCell ref="B54:E54"/>
    <mergeCell ref="B61:E61"/>
    <mergeCell ref="B62:E62"/>
    <mergeCell ref="B40:C40"/>
    <mergeCell ref="D40:D41"/>
    <mergeCell ref="E40:E41"/>
  </mergeCells>
  <pageMargins left="0.95" right="0.7" top="0.48" bottom="0.4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5"/>
  <sheetViews>
    <sheetView topLeftCell="A46" workbookViewId="0">
      <selection activeCell="H41" sqref="H41"/>
    </sheetView>
  </sheetViews>
  <sheetFormatPr defaultRowHeight="15" x14ac:dyDescent="0.25"/>
  <cols>
    <col min="2" max="2" width="15.28515625" customWidth="1"/>
    <col min="3" max="3" width="13.42578125" customWidth="1"/>
    <col min="4" max="4" width="16.7109375" bestFit="1" customWidth="1"/>
    <col min="5" max="6" width="14.28515625" bestFit="1" customWidth="1"/>
    <col min="8" max="8" width="13.28515625" bestFit="1" customWidth="1"/>
    <col min="9" max="9" width="10.42578125" bestFit="1" customWidth="1"/>
  </cols>
  <sheetData>
    <row r="2" spans="2:5" x14ac:dyDescent="0.25">
      <c r="B2" s="3" t="s">
        <v>91</v>
      </c>
      <c r="C2" s="33">
        <v>3</v>
      </c>
      <c r="D2" s="34"/>
    </row>
    <row r="3" spans="2:5" x14ac:dyDescent="0.25">
      <c r="B3" s="3" t="s">
        <v>1</v>
      </c>
      <c r="C3" s="33" t="s">
        <v>13</v>
      </c>
    </row>
    <row r="4" spans="2:5" x14ac:dyDescent="0.25">
      <c r="B4" s="3" t="s">
        <v>0</v>
      </c>
      <c r="C4" s="33" t="s">
        <v>14</v>
      </c>
    </row>
    <row r="6" spans="2:5" x14ac:dyDescent="0.25">
      <c r="B6" s="91" t="s">
        <v>3</v>
      </c>
      <c r="C6" s="91"/>
      <c r="D6" s="92" t="s">
        <v>6</v>
      </c>
      <c r="E6" s="94" t="s">
        <v>2</v>
      </c>
    </row>
    <row r="7" spans="2:5" x14ac:dyDescent="0.25">
      <c r="B7" s="8" t="s">
        <v>4</v>
      </c>
      <c r="C7" s="8" t="s">
        <v>5</v>
      </c>
      <c r="D7" s="93"/>
      <c r="E7" s="94"/>
    </row>
    <row r="8" spans="2:5" x14ac:dyDescent="0.25">
      <c r="B8" s="4">
        <v>30657</v>
      </c>
      <c r="C8" s="4">
        <v>30679</v>
      </c>
      <c r="D8" s="10" t="s">
        <v>28</v>
      </c>
      <c r="E8" s="15">
        <f>(C8-B8)+1</f>
        <v>23</v>
      </c>
    </row>
    <row r="9" spans="2:5" x14ac:dyDescent="0.25">
      <c r="B9" s="4">
        <v>30679</v>
      </c>
      <c r="C9" s="4">
        <v>30699</v>
      </c>
      <c r="D9" s="10" t="s">
        <v>28</v>
      </c>
      <c r="E9" s="15">
        <f t="shared" ref="E9:E34" si="0">(C9-B9)+1</f>
        <v>21</v>
      </c>
    </row>
    <row r="10" spans="2:5" x14ac:dyDescent="0.25">
      <c r="B10" s="4">
        <v>30700</v>
      </c>
      <c r="C10" s="4">
        <v>30862</v>
      </c>
      <c r="D10" s="10" t="s">
        <v>28</v>
      </c>
      <c r="E10" s="15">
        <f t="shared" si="0"/>
        <v>163</v>
      </c>
    </row>
    <row r="11" spans="2:5" x14ac:dyDescent="0.25">
      <c r="B11" s="4">
        <v>30870</v>
      </c>
      <c r="C11" s="4">
        <v>30924</v>
      </c>
      <c r="D11" s="10" t="s">
        <v>28</v>
      </c>
      <c r="E11" s="15">
        <f t="shared" si="0"/>
        <v>55</v>
      </c>
    </row>
    <row r="12" spans="2:5" x14ac:dyDescent="0.25">
      <c r="B12" s="4">
        <v>30930</v>
      </c>
      <c r="C12" s="4">
        <v>31068</v>
      </c>
      <c r="D12" s="10" t="s">
        <v>28</v>
      </c>
      <c r="E12" s="15">
        <f t="shared" si="0"/>
        <v>139</v>
      </c>
    </row>
    <row r="13" spans="2:5" x14ac:dyDescent="0.25">
      <c r="B13" s="4">
        <v>31070</v>
      </c>
      <c r="C13" s="4">
        <v>31210</v>
      </c>
      <c r="D13" s="10" t="s">
        <v>28</v>
      </c>
      <c r="E13" s="15">
        <f t="shared" si="0"/>
        <v>141</v>
      </c>
    </row>
    <row r="14" spans="2:5" x14ac:dyDescent="0.25">
      <c r="B14" s="4">
        <v>31284</v>
      </c>
      <c r="C14" s="4">
        <v>31722</v>
      </c>
      <c r="D14" s="9" t="s">
        <v>15</v>
      </c>
      <c r="E14" s="15">
        <f t="shared" si="0"/>
        <v>439</v>
      </c>
    </row>
    <row r="15" spans="2:5" x14ac:dyDescent="0.25">
      <c r="B15" s="4">
        <v>32175</v>
      </c>
      <c r="C15" s="4">
        <v>32188</v>
      </c>
      <c r="D15" s="4" t="s">
        <v>10</v>
      </c>
      <c r="E15" s="15">
        <f t="shared" si="0"/>
        <v>14</v>
      </c>
    </row>
    <row r="16" spans="2:5" x14ac:dyDescent="0.25">
      <c r="B16" s="4">
        <v>32189</v>
      </c>
      <c r="C16" s="4">
        <v>32259</v>
      </c>
      <c r="D16" s="4" t="s">
        <v>10</v>
      </c>
      <c r="E16" s="15">
        <f t="shared" si="0"/>
        <v>71</v>
      </c>
    </row>
    <row r="17" spans="2:5" x14ac:dyDescent="0.25">
      <c r="B17" s="4">
        <v>32262</v>
      </c>
      <c r="C17" s="4">
        <v>32304</v>
      </c>
      <c r="D17" s="4" t="s">
        <v>10</v>
      </c>
      <c r="E17" s="15">
        <f t="shared" si="0"/>
        <v>43</v>
      </c>
    </row>
    <row r="18" spans="2:5" x14ac:dyDescent="0.25">
      <c r="B18" s="4">
        <v>32305</v>
      </c>
      <c r="C18" s="4">
        <v>32634</v>
      </c>
      <c r="D18" s="4" t="s">
        <v>10</v>
      </c>
      <c r="E18" s="15">
        <f t="shared" si="0"/>
        <v>330</v>
      </c>
    </row>
    <row r="19" spans="2:5" x14ac:dyDescent="0.25">
      <c r="B19" s="4">
        <v>32638</v>
      </c>
      <c r="C19" s="4">
        <v>32659</v>
      </c>
      <c r="D19" s="9" t="s">
        <v>15</v>
      </c>
      <c r="E19" s="15">
        <f t="shared" si="0"/>
        <v>22</v>
      </c>
    </row>
    <row r="20" spans="2:5" x14ac:dyDescent="0.25">
      <c r="B20" s="4">
        <v>32900</v>
      </c>
      <c r="C20" s="4">
        <v>33118</v>
      </c>
      <c r="D20" s="9" t="s">
        <v>15</v>
      </c>
      <c r="E20" s="15">
        <f t="shared" si="0"/>
        <v>219</v>
      </c>
    </row>
    <row r="21" spans="2:5" x14ac:dyDescent="0.25">
      <c r="B21" s="4">
        <v>33119</v>
      </c>
      <c r="C21" s="4">
        <v>33125</v>
      </c>
      <c r="D21" s="9" t="s">
        <v>15</v>
      </c>
      <c r="E21" s="15">
        <f t="shared" si="0"/>
        <v>7</v>
      </c>
    </row>
    <row r="22" spans="2:5" x14ac:dyDescent="0.25">
      <c r="B22" s="4">
        <v>33345</v>
      </c>
      <c r="C22" s="4">
        <v>33497</v>
      </c>
      <c r="D22" s="9" t="s">
        <v>12</v>
      </c>
      <c r="E22" s="15">
        <f t="shared" si="0"/>
        <v>153</v>
      </c>
    </row>
    <row r="23" spans="2:5" x14ac:dyDescent="0.25">
      <c r="B23" s="4">
        <v>33621</v>
      </c>
      <c r="C23" s="4">
        <v>33849</v>
      </c>
      <c r="D23" s="9" t="s">
        <v>12</v>
      </c>
      <c r="E23" s="15">
        <f t="shared" si="0"/>
        <v>229</v>
      </c>
    </row>
    <row r="24" spans="2:5" x14ac:dyDescent="0.25">
      <c r="B24" s="4">
        <v>34002</v>
      </c>
      <c r="C24" s="4">
        <v>34222</v>
      </c>
      <c r="D24" s="9" t="s">
        <v>12</v>
      </c>
      <c r="E24" s="15">
        <f t="shared" si="0"/>
        <v>221</v>
      </c>
    </row>
    <row r="25" spans="2:5" x14ac:dyDescent="0.25">
      <c r="B25" s="4">
        <v>34597</v>
      </c>
      <c r="C25" s="4">
        <v>34779</v>
      </c>
      <c r="D25" s="9" t="s">
        <v>12</v>
      </c>
      <c r="E25" s="15">
        <f t="shared" si="0"/>
        <v>183</v>
      </c>
    </row>
    <row r="26" spans="2:5" x14ac:dyDescent="0.25">
      <c r="B26" s="4">
        <v>35046</v>
      </c>
      <c r="C26" s="4">
        <v>35298</v>
      </c>
      <c r="D26" s="9" t="s">
        <v>12</v>
      </c>
      <c r="E26" s="15">
        <f t="shared" si="0"/>
        <v>253</v>
      </c>
    </row>
    <row r="27" spans="2:5" x14ac:dyDescent="0.25">
      <c r="B27" s="4">
        <v>35382</v>
      </c>
      <c r="C27" s="4">
        <v>35566</v>
      </c>
      <c r="D27" s="9" t="s">
        <v>8</v>
      </c>
      <c r="E27" s="15">
        <f t="shared" si="0"/>
        <v>185</v>
      </c>
    </row>
    <row r="28" spans="2:5" x14ac:dyDescent="0.25">
      <c r="B28" s="4">
        <v>35688</v>
      </c>
      <c r="C28" s="4">
        <v>35854</v>
      </c>
      <c r="D28" s="9" t="s">
        <v>8</v>
      </c>
      <c r="E28" s="15">
        <f t="shared" si="0"/>
        <v>167</v>
      </c>
    </row>
    <row r="29" spans="2:5" x14ac:dyDescent="0.25">
      <c r="B29" s="4">
        <v>36076</v>
      </c>
      <c r="C29" s="4">
        <v>36218</v>
      </c>
      <c r="D29" s="9" t="s">
        <v>8</v>
      </c>
      <c r="E29" s="15">
        <f t="shared" si="0"/>
        <v>143</v>
      </c>
    </row>
    <row r="30" spans="2:5" x14ac:dyDescent="0.25">
      <c r="B30" s="4">
        <v>36439</v>
      </c>
      <c r="C30" s="4">
        <v>36632</v>
      </c>
      <c r="D30" s="9" t="s">
        <v>8</v>
      </c>
      <c r="E30" s="15">
        <f t="shared" si="0"/>
        <v>194</v>
      </c>
    </row>
    <row r="31" spans="2:5" x14ac:dyDescent="0.25">
      <c r="B31" s="4">
        <v>36771</v>
      </c>
      <c r="C31" s="4">
        <v>36987</v>
      </c>
      <c r="D31" s="9" t="s">
        <v>8</v>
      </c>
      <c r="E31" s="15">
        <f t="shared" si="0"/>
        <v>217</v>
      </c>
    </row>
    <row r="32" spans="2:5" x14ac:dyDescent="0.25">
      <c r="B32" s="4">
        <v>37488</v>
      </c>
      <c r="C32" s="4">
        <v>37673</v>
      </c>
      <c r="D32" s="9" t="s">
        <v>8</v>
      </c>
      <c r="E32" s="15">
        <f t="shared" si="0"/>
        <v>186</v>
      </c>
    </row>
    <row r="33" spans="2:6" x14ac:dyDescent="0.25">
      <c r="B33" s="4">
        <v>37956</v>
      </c>
      <c r="C33" s="4">
        <v>38139</v>
      </c>
      <c r="D33" s="9" t="s">
        <v>8</v>
      </c>
      <c r="E33" s="15">
        <f t="shared" si="0"/>
        <v>184</v>
      </c>
    </row>
    <row r="34" spans="2:6" x14ac:dyDescent="0.25">
      <c r="B34" s="4">
        <v>38350</v>
      </c>
      <c r="C34" s="4">
        <v>38476</v>
      </c>
      <c r="D34" s="9" t="s">
        <v>8</v>
      </c>
      <c r="E34" s="15">
        <f t="shared" si="0"/>
        <v>127</v>
      </c>
    </row>
    <row r="35" spans="2:6" ht="15.75" x14ac:dyDescent="0.3">
      <c r="B35" s="97" t="s">
        <v>83</v>
      </c>
      <c r="C35" s="98"/>
      <c r="D35" s="99"/>
      <c r="E35" s="19">
        <f>SUM(E22:E34)</f>
        <v>2442</v>
      </c>
    </row>
    <row r="36" spans="2:6" ht="15.75" x14ac:dyDescent="0.3">
      <c r="B36" s="97" t="s">
        <v>84</v>
      </c>
      <c r="C36" s="98"/>
      <c r="D36" s="99"/>
      <c r="E36" s="20" t="str">
        <f>DATEDIF(0,E35,"y")&amp;" Y "&amp;DATEDIF(0,E35,"ym")&amp;" M "&amp;DATEDIF(0,E35,"md")&amp;" D "</f>
        <v xml:space="preserve">6 Y 8 M 7 D </v>
      </c>
    </row>
    <row r="37" spans="2:6" ht="15.75" x14ac:dyDescent="0.3">
      <c r="B37" s="97" t="s">
        <v>85</v>
      </c>
      <c r="C37" s="98"/>
      <c r="D37" s="99"/>
      <c r="E37" s="19">
        <f>SUM(E8:E34)</f>
        <v>4129</v>
      </c>
    </row>
    <row r="38" spans="2:6" ht="15.75" x14ac:dyDescent="0.3">
      <c r="B38" s="97" t="s">
        <v>86</v>
      </c>
      <c r="C38" s="98"/>
      <c r="D38" s="99"/>
      <c r="E38" s="20" t="str">
        <f>DATEDIF(0,E37,"y")&amp;" Y "&amp;DATEDIF(0,E37,"ym")&amp;" M "&amp;DATEDIF(0,E37,"md")&amp;" D "</f>
        <v xml:space="preserve">11 Y 3 M 21 D </v>
      </c>
    </row>
    <row r="39" spans="2:6" ht="15.75" x14ac:dyDescent="0.3">
      <c r="B39" s="88" t="s">
        <v>95</v>
      </c>
      <c r="C39" s="88"/>
      <c r="D39" s="88"/>
      <c r="E39" s="39">
        <f>E37*2</f>
        <v>8258</v>
      </c>
    </row>
    <row r="40" spans="2:6" ht="15.75" x14ac:dyDescent="0.3">
      <c r="B40" s="88" t="s">
        <v>94</v>
      </c>
      <c r="C40" s="88"/>
      <c r="D40" s="88"/>
      <c r="E40" s="20" t="str">
        <f>DATEDIF(0,E39,"y")&amp;" Y "&amp;DATEDIF(0,E39,"ym")&amp;" M "&amp;DATEDIF(0,E39,"md")&amp;" D "</f>
        <v xml:space="preserve">22 Y 7 M 10 D </v>
      </c>
    </row>
    <row r="41" spans="2:6" ht="15.75" x14ac:dyDescent="0.3">
      <c r="B41" s="30"/>
      <c r="C41" s="30"/>
      <c r="D41" s="30"/>
    </row>
    <row r="42" spans="2:6" x14ac:dyDescent="0.25">
      <c r="B42" t="s">
        <v>135</v>
      </c>
    </row>
    <row r="43" spans="2:6" x14ac:dyDescent="0.25">
      <c r="B43" t="s">
        <v>134</v>
      </c>
    </row>
    <row r="45" spans="2:6" x14ac:dyDescent="0.25">
      <c r="B45" s="91" t="s">
        <v>96</v>
      </c>
      <c r="C45" s="91"/>
      <c r="D45" s="92" t="s">
        <v>97</v>
      </c>
      <c r="E45" s="92" t="s">
        <v>98</v>
      </c>
      <c r="F45" s="94" t="s">
        <v>2</v>
      </c>
    </row>
    <row r="46" spans="2:6" x14ac:dyDescent="0.25">
      <c r="B46" s="37" t="s">
        <v>4</v>
      </c>
      <c r="C46" s="37" t="s">
        <v>5</v>
      </c>
      <c r="D46" s="93"/>
      <c r="E46" s="93"/>
      <c r="F46" s="94"/>
    </row>
    <row r="47" spans="2:6" x14ac:dyDescent="0.25">
      <c r="B47" s="4">
        <v>38686</v>
      </c>
      <c r="C47" s="4">
        <v>38864</v>
      </c>
      <c r="D47" s="4" t="s">
        <v>112</v>
      </c>
      <c r="E47" s="1" t="s">
        <v>111</v>
      </c>
      <c r="F47" s="15">
        <f>(C47-B47)+1</f>
        <v>179</v>
      </c>
    </row>
    <row r="48" spans="2:6" x14ac:dyDescent="0.25">
      <c r="B48" s="4">
        <v>38889</v>
      </c>
      <c r="C48" s="4">
        <v>38925</v>
      </c>
      <c r="D48" s="4" t="s">
        <v>112</v>
      </c>
      <c r="E48" s="1" t="s">
        <v>111</v>
      </c>
      <c r="F48" s="15">
        <f>(C48-B48)+1</f>
        <v>37</v>
      </c>
    </row>
    <row r="49" spans="2:6" x14ac:dyDescent="0.25">
      <c r="B49" s="4">
        <v>38926</v>
      </c>
      <c r="C49" s="4">
        <v>38990</v>
      </c>
      <c r="D49" s="4" t="s">
        <v>112</v>
      </c>
      <c r="E49" s="1" t="s">
        <v>111</v>
      </c>
      <c r="F49" s="15">
        <f>(C49-B49)+1</f>
        <v>65</v>
      </c>
    </row>
    <row r="50" spans="2:6" x14ac:dyDescent="0.25">
      <c r="B50" s="4">
        <v>38991</v>
      </c>
      <c r="C50" s="4">
        <v>39355</v>
      </c>
      <c r="D50" s="4" t="s">
        <v>112</v>
      </c>
      <c r="E50" s="1" t="s">
        <v>111</v>
      </c>
      <c r="F50" s="15">
        <f t="shared" ref="F50:F55" si="1">(C50-B50)+1</f>
        <v>365</v>
      </c>
    </row>
    <row r="51" spans="2:6" x14ac:dyDescent="0.25">
      <c r="B51" s="4">
        <v>39393</v>
      </c>
      <c r="C51" s="4">
        <v>39758</v>
      </c>
      <c r="D51" s="4" t="s">
        <v>112</v>
      </c>
      <c r="E51" s="1" t="s">
        <v>111</v>
      </c>
      <c r="F51" s="15">
        <f t="shared" si="1"/>
        <v>366</v>
      </c>
    </row>
    <row r="52" spans="2:6" x14ac:dyDescent="0.25">
      <c r="B52" s="4">
        <v>39763</v>
      </c>
      <c r="C52" s="4">
        <v>40127</v>
      </c>
      <c r="D52" s="4" t="s">
        <v>112</v>
      </c>
      <c r="E52" s="1" t="s">
        <v>111</v>
      </c>
      <c r="F52" s="15">
        <f t="shared" si="1"/>
        <v>365</v>
      </c>
    </row>
    <row r="53" spans="2:6" x14ac:dyDescent="0.25">
      <c r="B53" s="4">
        <v>40129</v>
      </c>
      <c r="C53" s="4">
        <v>40255</v>
      </c>
      <c r="D53" s="4" t="s">
        <v>112</v>
      </c>
      <c r="E53" s="1" t="s">
        <v>111</v>
      </c>
      <c r="F53" s="15">
        <f t="shared" si="1"/>
        <v>127</v>
      </c>
    </row>
    <row r="54" spans="2:6" x14ac:dyDescent="0.25">
      <c r="B54" s="4">
        <v>40256</v>
      </c>
      <c r="C54" s="4">
        <v>40493</v>
      </c>
      <c r="D54" s="4" t="s">
        <v>112</v>
      </c>
      <c r="E54" s="1" t="s">
        <v>111</v>
      </c>
      <c r="F54" s="15">
        <f t="shared" si="1"/>
        <v>238</v>
      </c>
    </row>
    <row r="55" spans="2:6" x14ac:dyDescent="0.25">
      <c r="B55" s="4">
        <v>40497</v>
      </c>
      <c r="C55" s="4">
        <v>40861</v>
      </c>
      <c r="D55" s="4" t="s">
        <v>112</v>
      </c>
      <c r="E55" s="1" t="s">
        <v>111</v>
      </c>
      <c r="F55" s="15">
        <f t="shared" si="1"/>
        <v>365</v>
      </c>
    </row>
    <row r="56" spans="2:6" x14ac:dyDescent="0.25">
      <c r="B56" s="4">
        <v>40910</v>
      </c>
      <c r="C56" s="4">
        <v>41071</v>
      </c>
      <c r="D56" s="4" t="s">
        <v>112</v>
      </c>
      <c r="E56" s="1" t="s">
        <v>111</v>
      </c>
      <c r="F56" s="15">
        <f>(C56-B56)+1</f>
        <v>162</v>
      </c>
    </row>
    <row r="57" spans="2:6" x14ac:dyDescent="0.25">
      <c r="B57" s="4">
        <v>41228</v>
      </c>
      <c r="C57" s="4">
        <v>43220</v>
      </c>
      <c r="D57" s="4" t="s">
        <v>113</v>
      </c>
      <c r="E57" s="1" t="s">
        <v>114</v>
      </c>
      <c r="F57" s="15">
        <f>(C57-B57)+1</f>
        <v>1993</v>
      </c>
    </row>
    <row r="58" spans="2:6" ht="15.75" x14ac:dyDescent="0.3">
      <c r="B58" s="88" t="s">
        <v>102</v>
      </c>
      <c r="C58" s="88"/>
      <c r="D58" s="88"/>
      <c r="E58" s="88"/>
      <c r="F58" s="21">
        <f>SUM(F47:F57)</f>
        <v>4262</v>
      </c>
    </row>
    <row r="59" spans="2:6" ht="15.75" x14ac:dyDescent="0.3">
      <c r="B59" s="88" t="s">
        <v>103</v>
      </c>
      <c r="C59" s="88"/>
      <c r="D59" s="88"/>
      <c r="E59" s="88"/>
      <c r="F59" s="20" t="str">
        <f>DATEDIF(0,F58,"y")&amp;" Y "&amp;DATEDIF(0,F58,"ym")&amp;" M "&amp;DATEDIF(0,F58,"md")&amp;" D "</f>
        <v xml:space="preserve">11 Y 8 M 1 D </v>
      </c>
    </row>
    <row r="61" spans="2:6" x14ac:dyDescent="0.25">
      <c r="B61" s="41" t="s">
        <v>99</v>
      </c>
    </row>
    <row r="62" spans="2:6" x14ac:dyDescent="0.25">
      <c r="B62" t="s">
        <v>133</v>
      </c>
    </row>
    <row r="63" spans="2:6" x14ac:dyDescent="0.25">
      <c r="B63" s="41"/>
    </row>
    <row r="64" spans="2:6" ht="16.5" x14ac:dyDescent="0.3">
      <c r="B64" s="89" t="s">
        <v>104</v>
      </c>
      <c r="C64" s="89"/>
      <c r="D64" s="89"/>
      <c r="E64" s="89"/>
      <c r="F64" s="42">
        <f>E39+F58</f>
        <v>12520</v>
      </c>
    </row>
    <row r="65" spans="2:6" ht="15.75" x14ac:dyDescent="0.3">
      <c r="B65" s="89" t="s">
        <v>105</v>
      </c>
      <c r="C65" s="89"/>
      <c r="D65" s="89"/>
      <c r="E65" s="89"/>
      <c r="F65" s="20" t="str">
        <f>DATEDIF(0,F64,"y")&amp;" Y "&amp;DATEDIF(0,F64,"ym")&amp;" M "&amp;DATEDIF(0,F64,"md")&amp;" D "</f>
        <v xml:space="preserve">34 Y 3 M 11 D </v>
      </c>
    </row>
  </sheetData>
  <mergeCells count="17">
    <mergeCell ref="E6:E7"/>
    <mergeCell ref="B35:D35"/>
    <mergeCell ref="B36:D36"/>
    <mergeCell ref="B45:C45"/>
    <mergeCell ref="D45:D46"/>
    <mergeCell ref="E45:E46"/>
    <mergeCell ref="B39:D39"/>
    <mergeCell ref="B40:D40"/>
    <mergeCell ref="B37:D37"/>
    <mergeCell ref="B38:D38"/>
    <mergeCell ref="B6:C6"/>
    <mergeCell ref="D6:D7"/>
    <mergeCell ref="F45:F46"/>
    <mergeCell ref="B58:E58"/>
    <mergeCell ref="B59:E59"/>
    <mergeCell ref="B64:E64"/>
    <mergeCell ref="B65:E65"/>
  </mergeCells>
  <pageMargins left="0.95" right="0.7" top="0.52" bottom="0.44" header="0.3" footer="0.2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topLeftCell="A28" workbookViewId="0">
      <selection activeCell="F17" sqref="F17:F23"/>
    </sheetView>
  </sheetViews>
  <sheetFormatPr defaultRowHeight="15" x14ac:dyDescent="0.25"/>
  <cols>
    <col min="2" max="2" width="15.28515625" customWidth="1"/>
    <col min="3" max="3" width="14.42578125" customWidth="1"/>
    <col min="4" max="4" width="20.140625" customWidth="1"/>
    <col min="5" max="5" width="16" bestFit="1" customWidth="1"/>
    <col min="6" max="6" width="14.28515625" bestFit="1" customWidth="1"/>
  </cols>
  <sheetData>
    <row r="3" spans="2:5" x14ac:dyDescent="0.25">
      <c r="B3" s="3" t="s">
        <v>91</v>
      </c>
      <c r="C3" s="33">
        <v>4</v>
      </c>
    </row>
    <row r="4" spans="2:5" x14ac:dyDescent="0.25">
      <c r="B4" s="3" t="s">
        <v>1</v>
      </c>
      <c r="C4" s="1" t="s">
        <v>16</v>
      </c>
    </row>
    <row r="5" spans="2:5" x14ac:dyDescent="0.25">
      <c r="B5" s="3" t="s">
        <v>0</v>
      </c>
      <c r="C5" s="1" t="s">
        <v>17</v>
      </c>
    </row>
    <row r="7" spans="2:5" x14ac:dyDescent="0.25">
      <c r="B7" s="91" t="s">
        <v>3</v>
      </c>
      <c r="C7" s="91"/>
      <c r="D7" s="92" t="s">
        <v>6</v>
      </c>
      <c r="E7" s="94" t="s">
        <v>2</v>
      </c>
    </row>
    <row r="8" spans="2:5" x14ac:dyDescent="0.25">
      <c r="B8" s="8" t="s">
        <v>4</v>
      </c>
      <c r="C8" s="8" t="s">
        <v>5</v>
      </c>
      <c r="D8" s="93"/>
      <c r="E8" s="94"/>
    </row>
    <row r="9" spans="2:5" x14ac:dyDescent="0.25">
      <c r="B9" s="4">
        <v>30280</v>
      </c>
      <c r="C9" s="4">
        <v>30547</v>
      </c>
      <c r="D9" s="4" t="s">
        <v>18</v>
      </c>
      <c r="E9" s="15">
        <f>(C9-B9)+1</f>
        <v>268</v>
      </c>
    </row>
    <row r="10" spans="2:5" x14ac:dyDescent="0.25">
      <c r="B10" s="4">
        <v>30395</v>
      </c>
      <c r="C10" s="4">
        <v>30578</v>
      </c>
      <c r="D10" s="4" t="s">
        <v>19</v>
      </c>
      <c r="E10" s="15">
        <f t="shared" ref="E10:E35" si="0">(C10-B10)+1</f>
        <v>184</v>
      </c>
    </row>
    <row r="11" spans="2:5" x14ac:dyDescent="0.25">
      <c r="B11" s="4">
        <v>30579</v>
      </c>
      <c r="C11" s="4">
        <v>30753</v>
      </c>
      <c r="D11" s="4" t="s">
        <v>18</v>
      </c>
      <c r="E11" s="15">
        <f t="shared" si="0"/>
        <v>175</v>
      </c>
    </row>
    <row r="12" spans="2:5" x14ac:dyDescent="0.25">
      <c r="B12" s="4">
        <v>30754</v>
      </c>
      <c r="C12" s="4">
        <v>30972</v>
      </c>
      <c r="D12" s="4" t="s">
        <v>18</v>
      </c>
      <c r="E12" s="15">
        <f t="shared" si="0"/>
        <v>219</v>
      </c>
    </row>
    <row r="13" spans="2:5" x14ac:dyDescent="0.25">
      <c r="B13" s="4">
        <v>31177</v>
      </c>
      <c r="C13" s="4">
        <v>31254</v>
      </c>
      <c r="D13" s="9" t="s">
        <v>20</v>
      </c>
      <c r="E13" s="15">
        <f t="shared" si="0"/>
        <v>78</v>
      </c>
    </row>
    <row r="14" spans="2:5" x14ac:dyDescent="0.25">
      <c r="B14" s="4">
        <v>31255</v>
      </c>
      <c r="C14" s="4">
        <v>31264</v>
      </c>
      <c r="D14" s="9" t="s">
        <v>21</v>
      </c>
      <c r="E14" s="15">
        <f t="shared" si="0"/>
        <v>10</v>
      </c>
    </row>
    <row r="15" spans="2:5" x14ac:dyDescent="0.25">
      <c r="B15" s="4">
        <v>31265</v>
      </c>
      <c r="C15" s="4">
        <v>31272</v>
      </c>
      <c r="D15" s="9" t="s">
        <v>20</v>
      </c>
      <c r="E15" s="15">
        <f t="shared" si="0"/>
        <v>8</v>
      </c>
    </row>
    <row r="16" spans="2:5" x14ac:dyDescent="0.25">
      <c r="B16" s="4">
        <v>31273</v>
      </c>
      <c r="C16" s="4">
        <v>31428</v>
      </c>
      <c r="D16" s="9" t="s">
        <v>20</v>
      </c>
      <c r="E16" s="15">
        <f t="shared" si="0"/>
        <v>156</v>
      </c>
    </row>
    <row r="17" spans="2:5" x14ac:dyDescent="0.25">
      <c r="B17" s="4">
        <v>31627</v>
      </c>
      <c r="C17" s="4">
        <v>31688</v>
      </c>
      <c r="D17" s="9" t="s">
        <v>20</v>
      </c>
      <c r="E17" s="15">
        <f t="shared" si="0"/>
        <v>62</v>
      </c>
    </row>
    <row r="18" spans="2:5" x14ac:dyDescent="0.25">
      <c r="B18" s="4">
        <v>31689</v>
      </c>
      <c r="C18" s="4">
        <v>31843</v>
      </c>
      <c r="D18" s="9" t="s">
        <v>20</v>
      </c>
      <c r="E18" s="15">
        <f t="shared" si="0"/>
        <v>155</v>
      </c>
    </row>
    <row r="19" spans="2:5" x14ac:dyDescent="0.25">
      <c r="B19" s="4">
        <v>31929</v>
      </c>
      <c r="C19" s="4">
        <v>32057</v>
      </c>
      <c r="D19" s="9" t="s">
        <v>22</v>
      </c>
      <c r="E19" s="15">
        <f t="shared" si="0"/>
        <v>129</v>
      </c>
    </row>
    <row r="20" spans="2:5" x14ac:dyDescent="0.25">
      <c r="B20" s="4">
        <v>32058</v>
      </c>
      <c r="C20" s="4">
        <v>32171</v>
      </c>
      <c r="D20" s="9" t="s">
        <v>21</v>
      </c>
      <c r="E20" s="15">
        <f t="shared" si="0"/>
        <v>114</v>
      </c>
    </row>
    <row r="21" spans="2:5" x14ac:dyDescent="0.25">
      <c r="B21" s="4">
        <v>32185</v>
      </c>
      <c r="C21" s="4">
        <v>32293</v>
      </c>
      <c r="D21" s="9" t="s">
        <v>21</v>
      </c>
      <c r="E21" s="15">
        <f t="shared" si="0"/>
        <v>109</v>
      </c>
    </row>
    <row r="22" spans="2:5" x14ac:dyDescent="0.25">
      <c r="B22" s="4">
        <v>32648</v>
      </c>
      <c r="C22" s="4">
        <v>32937</v>
      </c>
      <c r="D22" s="9" t="s">
        <v>23</v>
      </c>
      <c r="E22" s="15">
        <f t="shared" si="0"/>
        <v>290</v>
      </c>
    </row>
    <row r="23" spans="2:5" x14ac:dyDescent="0.25">
      <c r="B23" s="4">
        <v>33021</v>
      </c>
      <c r="C23" s="4">
        <v>33263</v>
      </c>
      <c r="D23" s="9" t="s">
        <v>23</v>
      </c>
      <c r="E23" s="15">
        <f t="shared" si="0"/>
        <v>243</v>
      </c>
    </row>
    <row r="24" spans="2:5" x14ac:dyDescent="0.25">
      <c r="B24" s="4">
        <v>33418</v>
      </c>
      <c r="C24" s="4">
        <v>33718</v>
      </c>
      <c r="D24" s="9" t="s">
        <v>23</v>
      </c>
      <c r="E24" s="15">
        <f t="shared" si="0"/>
        <v>301</v>
      </c>
    </row>
    <row r="25" spans="2:5" x14ac:dyDescent="0.25">
      <c r="B25" s="4">
        <v>33806</v>
      </c>
      <c r="C25" s="4">
        <v>33897</v>
      </c>
      <c r="D25" s="9" t="s">
        <v>23</v>
      </c>
      <c r="E25" s="15">
        <f t="shared" si="0"/>
        <v>92</v>
      </c>
    </row>
    <row r="26" spans="2:5" x14ac:dyDescent="0.25">
      <c r="B26" s="4">
        <v>33898</v>
      </c>
      <c r="C26" s="4">
        <v>34195</v>
      </c>
      <c r="D26" s="23" t="s">
        <v>24</v>
      </c>
      <c r="E26" s="15">
        <f t="shared" si="0"/>
        <v>298</v>
      </c>
    </row>
    <row r="27" spans="2:5" x14ac:dyDescent="0.25">
      <c r="B27" s="4">
        <v>34361</v>
      </c>
      <c r="C27" s="4">
        <v>34593</v>
      </c>
      <c r="D27" s="23" t="s">
        <v>24</v>
      </c>
      <c r="E27" s="15">
        <f t="shared" si="0"/>
        <v>233</v>
      </c>
    </row>
    <row r="28" spans="2:5" x14ac:dyDescent="0.25">
      <c r="B28" s="4">
        <v>34717</v>
      </c>
      <c r="C28" s="4">
        <v>34984</v>
      </c>
      <c r="D28" s="23" t="s">
        <v>24</v>
      </c>
      <c r="E28" s="15">
        <f t="shared" si="0"/>
        <v>268</v>
      </c>
    </row>
    <row r="29" spans="2:5" x14ac:dyDescent="0.25">
      <c r="B29" s="4">
        <v>35115</v>
      </c>
      <c r="C29" s="4">
        <v>35333</v>
      </c>
      <c r="D29" s="23" t="s">
        <v>24</v>
      </c>
      <c r="E29" s="15">
        <f t="shared" si="0"/>
        <v>219</v>
      </c>
    </row>
    <row r="30" spans="2:5" x14ac:dyDescent="0.25">
      <c r="B30" s="4">
        <v>35449</v>
      </c>
      <c r="C30" s="4">
        <v>35728</v>
      </c>
      <c r="D30" s="23" t="s">
        <v>24</v>
      </c>
      <c r="E30" s="15">
        <f t="shared" si="0"/>
        <v>280</v>
      </c>
    </row>
    <row r="31" spans="2:5" x14ac:dyDescent="0.25">
      <c r="B31" s="4">
        <v>35858</v>
      </c>
      <c r="C31" s="4">
        <v>35934</v>
      </c>
      <c r="D31" s="23" t="s">
        <v>24</v>
      </c>
      <c r="E31" s="15">
        <f t="shared" si="0"/>
        <v>77</v>
      </c>
    </row>
    <row r="32" spans="2:5" x14ac:dyDescent="0.25">
      <c r="B32" s="4">
        <v>36044</v>
      </c>
      <c r="C32" s="4">
        <v>36119</v>
      </c>
      <c r="D32" s="23" t="s">
        <v>24</v>
      </c>
      <c r="E32" s="15">
        <f t="shared" si="0"/>
        <v>76</v>
      </c>
    </row>
    <row r="33" spans="2:7" x14ac:dyDescent="0.25">
      <c r="B33" s="4">
        <v>36120</v>
      </c>
      <c r="C33" s="4">
        <v>36153</v>
      </c>
      <c r="D33" s="23" t="s">
        <v>25</v>
      </c>
      <c r="E33" s="15">
        <f t="shared" si="0"/>
        <v>34</v>
      </c>
    </row>
    <row r="34" spans="2:7" x14ac:dyDescent="0.25">
      <c r="B34" s="4">
        <v>36149</v>
      </c>
      <c r="C34" s="4">
        <v>36225</v>
      </c>
      <c r="D34" s="23" t="s">
        <v>24</v>
      </c>
      <c r="E34" s="15">
        <f t="shared" si="0"/>
        <v>77</v>
      </c>
    </row>
    <row r="35" spans="2:7" x14ac:dyDescent="0.25">
      <c r="B35" s="4">
        <v>36282</v>
      </c>
      <c r="C35" s="4">
        <v>36287</v>
      </c>
      <c r="D35" s="23" t="s">
        <v>24</v>
      </c>
      <c r="E35" s="15">
        <f t="shared" si="0"/>
        <v>6</v>
      </c>
    </row>
    <row r="36" spans="2:7" ht="15.75" x14ac:dyDescent="0.3">
      <c r="B36" s="97" t="s">
        <v>83</v>
      </c>
      <c r="C36" s="98"/>
      <c r="D36" s="99"/>
      <c r="E36" s="19">
        <f>SUM(E22:E35)</f>
        <v>2494</v>
      </c>
    </row>
    <row r="37" spans="2:7" ht="15.75" x14ac:dyDescent="0.3">
      <c r="B37" s="97" t="s">
        <v>84</v>
      </c>
      <c r="C37" s="98"/>
      <c r="D37" s="99"/>
      <c r="E37" s="20" t="str">
        <f>DATEDIF(0,E36,"y")&amp;" Y "&amp;DATEDIF(0,E36,"ym")&amp;" M "&amp;DATEDIF(0,E36,"md")&amp;" D "</f>
        <v xml:space="preserve">6 Y 9 M 29 D </v>
      </c>
    </row>
    <row r="38" spans="2:7" ht="15.75" x14ac:dyDescent="0.3">
      <c r="B38" s="97" t="s">
        <v>85</v>
      </c>
      <c r="C38" s="98"/>
      <c r="D38" s="99"/>
      <c r="E38" s="19">
        <f>SUM(E9:E35)</f>
        <v>4161</v>
      </c>
    </row>
    <row r="39" spans="2:7" ht="15.75" x14ac:dyDescent="0.3">
      <c r="B39" s="97" t="s">
        <v>86</v>
      </c>
      <c r="C39" s="98"/>
      <c r="D39" s="99"/>
      <c r="E39" s="20" t="str">
        <f>DATEDIF(0,E38,"y")&amp;" Y "&amp;DATEDIF(0,E38,"ym")&amp;" M "&amp;DATEDIF(0,E38,"md")&amp;" D "</f>
        <v xml:space="preserve">11 Y 4 M 23 D </v>
      </c>
    </row>
    <row r="40" spans="2:7" ht="15.75" x14ac:dyDescent="0.3">
      <c r="B40" s="88" t="s">
        <v>95</v>
      </c>
      <c r="C40" s="88"/>
      <c r="D40" s="88"/>
      <c r="E40" s="39">
        <f>E38*2</f>
        <v>8322</v>
      </c>
    </row>
    <row r="41" spans="2:7" ht="15.75" x14ac:dyDescent="0.3">
      <c r="B41" s="88" t="s">
        <v>94</v>
      </c>
      <c r="C41" s="88"/>
      <c r="D41" s="88"/>
      <c r="E41" s="20" t="str">
        <f>DATEDIF(0,E40,"y")&amp;" Y "&amp;DATEDIF(0,E40,"ym")&amp;" M "&amp;DATEDIF(0,E40,"md")&amp;" D "</f>
        <v xml:space="preserve">22 Y 9 M 13 D </v>
      </c>
      <c r="G41" s="2"/>
    </row>
    <row r="43" spans="2:7" x14ac:dyDescent="0.25">
      <c r="G43" s="2"/>
    </row>
    <row r="44" spans="2:7" x14ac:dyDescent="0.25">
      <c r="B44" s="91" t="s">
        <v>96</v>
      </c>
      <c r="C44" s="91"/>
      <c r="D44" s="92" t="s">
        <v>97</v>
      </c>
      <c r="E44" s="92" t="s">
        <v>120</v>
      </c>
      <c r="F44" s="94" t="s">
        <v>2</v>
      </c>
    </row>
    <row r="45" spans="2:7" x14ac:dyDescent="0.25">
      <c r="B45" s="37" t="s">
        <v>4</v>
      </c>
      <c r="C45" s="37" t="s">
        <v>5</v>
      </c>
      <c r="D45" s="93"/>
      <c r="E45" s="93"/>
      <c r="F45" s="94"/>
    </row>
    <row r="46" spans="2:7" x14ac:dyDescent="0.25">
      <c r="B46" s="4">
        <v>36383</v>
      </c>
      <c r="C46" s="4">
        <v>36633</v>
      </c>
      <c r="D46" s="4" t="s">
        <v>115</v>
      </c>
      <c r="E46" s="1" t="s">
        <v>140</v>
      </c>
      <c r="F46" s="15">
        <f t="shared" ref="F46:F53" si="1">(C46-B46)+1</f>
        <v>251</v>
      </c>
    </row>
    <row r="47" spans="2:7" x14ac:dyDescent="0.25">
      <c r="B47" s="4">
        <v>36634</v>
      </c>
      <c r="C47" s="4">
        <v>39070</v>
      </c>
      <c r="D47" s="4" t="s">
        <v>115</v>
      </c>
      <c r="E47" s="1" t="s">
        <v>140</v>
      </c>
      <c r="F47" s="15">
        <f t="shared" si="1"/>
        <v>2437</v>
      </c>
    </row>
    <row r="48" spans="2:7" x14ac:dyDescent="0.25">
      <c r="B48" s="4">
        <v>39071</v>
      </c>
      <c r="C48" s="4">
        <v>40045</v>
      </c>
      <c r="D48" s="4" t="s">
        <v>116</v>
      </c>
      <c r="E48" s="1" t="s">
        <v>141</v>
      </c>
      <c r="F48" s="15">
        <f t="shared" si="1"/>
        <v>975</v>
      </c>
    </row>
    <row r="49" spans="2:6" x14ac:dyDescent="0.25">
      <c r="B49" s="4">
        <v>40046</v>
      </c>
      <c r="C49" s="4">
        <v>40056</v>
      </c>
      <c r="D49" s="4" t="s">
        <v>115</v>
      </c>
      <c r="E49" s="1" t="s">
        <v>142</v>
      </c>
      <c r="F49" s="15">
        <f t="shared" si="1"/>
        <v>11</v>
      </c>
    </row>
    <row r="50" spans="2:6" x14ac:dyDescent="0.25">
      <c r="B50" s="4">
        <v>40057</v>
      </c>
      <c r="C50" s="4">
        <v>41717</v>
      </c>
      <c r="D50" s="4" t="s">
        <v>117</v>
      </c>
      <c r="E50" s="1" t="s">
        <v>142</v>
      </c>
      <c r="F50" s="15">
        <f t="shared" si="1"/>
        <v>1661</v>
      </c>
    </row>
    <row r="51" spans="2:6" x14ac:dyDescent="0.25">
      <c r="B51" s="4">
        <v>41718</v>
      </c>
      <c r="C51" s="4">
        <v>41943</v>
      </c>
      <c r="D51" s="4" t="s">
        <v>118</v>
      </c>
      <c r="E51" s="1" t="s">
        <v>138</v>
      </c>
      <c r="F51" s="15">
        <f t="shared" si="1"/>
        <v>226</v>
      </c>
    </row>
    <row r="52" spans="2:6" x14ac:dyDescent="0.25">
      <c r="B52" s="4">
        <v>41944</v>
      </c>
      <c r="C52" s="4">
        <v>42645</v>
      </c>
      <c r="D52" s="4" t="s">
        <v>118</v>
      </c>
      <c r="E52" s="1" t="s">
        <v>143</v>
      </c>
      <c r="F52" s="15">
        <f t="shared" si="1"/>
        <v>702</v>
      </c>
    </row>
    <row r="53" spans="2:6" x14ac:dyDescent="0.25">
      <c r="B53" s="4">
        <v>42646</v>
      </c>
      <c r="C53" s="4">
        <v>43220</v>
      </c>
      <c r="D53" s="4" t="s">
        <v>118</v>
      </c>
      <c r="E53" s="1" t="s">
        <v>138</v>
      </c>
      <c r="F53" s="15">
        <f t="shared" si="1"/>
        <v>575</v>
      </c>
    </row>
    <row r="54" spans="2:6" ht="15.75" x14ac:dyDescent="0.3">
      <c r="B54" s="88" t="s">
        <v>102</v>
      </c>
      <c r="C54" s="88"/>
      <c r="D54" s="88"/>
      <c r="E54" s="88"/>
      <c r="F54" s="21">
        <f>SUM(F46:F53)</f>
        <v>6838</v>
      </c>
    </row>
    <row r="55" spans="2:6" ht="15.75" x14ac:dyDescent="0.3">
      <c r="B55" s="88" t="s">
        <v>103</v>
      </c>
      <c r="C55" s="88"/>
      <c r="D55" s="88"/>
      <c r="E55" s="88"/>
      <c r="F55" s="20" t="str">
        <f>DATEDIF(0,F54,"y")&amp;" Y "&amp;DATEDIF(0,F54,"ym")&amp;" M "&amp;DATEDIF(0,F54,"md")&amp;" D "</f>
        <v xml:space="preserve">18 Y 8 M 20 D </v>
      </c>
    </row>
    <row r="57" spans="2:6" x14ac:dyDescent="0.25">
      <c r="B57" s="41" t="s">
        <v>99</v>
      </c>
    </row>
    <row r="58" spans="2:6" x14ac:dyDescent="0.25">
      <c r="B58" t="s">
        <v>119</v>
      </c>
    </row>
    <row r="59" spans="2:6" x14ac:dyDescent="0.25">
      <c r="B59" s="41"/>
    </row>
    <row r="60" spans="2:6" ht="16.5" x14ac:dyDescent="0.3">
      <c r="B60" s="89" t="s">
        <v>104</v>
      </c>
      <c r="C60" s="89"/>
      <c r="D60" s="89"/>
      <c r="E60" s="89"/>
      <c r="F60" s="42">
        <f>E40+F54</f>
        <v>15160</v>
      </c>
    </row>
    <row r="61" spans="2:6" ht="15.75" x14ac:dyDescent="0.3">
      <c r="B61" s="89" t="s">
        <v>105</v>
      </c>
      <c r="C61" s="89"/>
      <c r="D61" s="89"/>
      <c r="E61" s="89"/>
      <c r="F61" s="20" t="str">
        <f>DATEDIF(0,F60,"y")&amp;" Y "&amp;DATEDIF(0,F60,"ym")&amp;" M "&amp;DATEDIF(0,F60,"md")&amp;" D "</f>
        <v xml:space="preserve">41 Y 6 M 3 D </v>
      </c>
    </row>
  </sheetData>
  <mergeCells count="17">
    <mergeCell ref="E7:E8"/>
    <mergeCell ref="B36:D36"/>
    <mergeCell ref="B37:D37"/>
    <mergeCell ref="B44:C44"/>
    <mergeCell ref="D44:D45"/>
    <mergeCell ref="E44:E45"/>
    <mergeCell ref="B40:D40"/>
    <mergeCell ref="B41:D41"/>
    <mergeCell ref="B38:D38"/>
    <mergeCell ref="B39:D39"/>
    <mergeCell ref="B7:C7"/>
    <mergeCell ref="D7:D8"/>
    <mergeCell ref="F44:F45"/>
    <mergeCell ref="B54:E54"/>
    <mergeCell ref="B55:E55"/>
    <mergeCell ref="B60:E60"/>
    <mergeCell ref="B61:E61"/>
  </mergeCells>
  <pageMargins left="0.36" right="0.24" top="0.32" bottom="0.4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4"/>
  <sheetViews>
    <sheetView workbookViewId="0">
      <selection activeCell="B2" sqref="B2"/>
    </sheetView>
  </sheetViews>
  <sheetFormatPr defaultRowHeight="15" x14ac:dyDescent="0.25"/>
  <cols>
    <col min="2" max="2" width="14.5703125" customWidth="1"/>
    <col min="3" max="3" width="14.140625" customWidth="1"/>
    <col min="4" max="4" width="23" bestFit="1" customWidth="1"/>
    <col min="5" max="6" width="14.28515625" bestFit="1" customWidth="1"/>
  </cols>
  <sheetData>
    <row r="3" spans="2:5" x14ac:dyDescent="0.25">
      <c r="B3" s="3" t="s">
        <v>91</v>
      </c>
      <c r="C3" s="90">
        <v>5</v>
      </c>
      <c r="D3" s="90"/>
    </row>
    <row r="4" spans="2:5" x14ac:dyDescent="0.25">
      <c r="B4" s="3" t="s">
        <v>1</v>
      </c>
      <c r="C4" s="100" t="s">
        <v>27</v>
      </c>
      <c r="D4" s="101"/>
    </row>
    <row r="5" spans="2:5" x14ac:dyDescent="0.25">
      <c r="B5" s="3" t="s">
        <v>0</v>
      </c>
      <c r="C5" s="100" t="s">
        <v>26</v>
      </c>
      <c r="D5" s="101"/>
    </row>
    <row r="7" spans="2:5" x14ac:dyDescent="0.25">
      <c r="B7" s="91" t="s">
        <v>3</v>
      </c>
      <c r="C7" s="91"/>
      <c r="D7" s="92" t="s">
        <v>6</v>
      </c>
      <c r="E7" s="94" t="s">
        <v>2</v>
      </c>
    </row>
    <row r="8" spans="2:5" x14ac:dyDescent="0.25">
      <c r="B8" s="8" t="s">
        <v>4</v>
      </c>
      <c r="C8" s="8" t="s">
        <v>5</v>
      </c>
      <c r="D8" s="93"/>
      <c r="E8" s="94"/>
    </row>
    <row r="9" spans="2:5" x14ac:dyDescent="0.25">
      <c r="B9" s="4">
        <v>34737</v>
      </c>
      <c r="C9" s="4">
        <v>35107</v>
      </c>
      <c r="D9" s="10" t="s">
        <v>28</v>
      </c>
      <c r="E9" s="15">
        <v>0</v>
      </c>
    </row>
    <row r="10" spans="2:5" x14ac:dyDescent="0.25">
      <c r="B10" s="4">
        <v>35228</v>
      </c>
      <c r="C10" s="4">
        <v>35628</v>
      </c>
      <c r="D10" s="10" t="s">
        <v>261</v>
      </c>
      <c r="E10" s="15">
        <f t="shared" ref="E10:E29" si="0">(C10-B10)+1</f>
        <v>401</v>
      </c>
    </row>
    <row r="11" spans="2:5" x14ac:dyDescent="0.25">
      <c r="B11" s="4">
        <v>35981</v>
      </c>
      <c r="C11" s="4">
        <v>36218</v>
      </c>
      <c r="D11" s="4" t="s">
        <v>10</v>
      </c>
      <c r="E11" s="15">
        <f t="shared" si="0"/>
        <v>238</v>
      </c>
    </row>
    <row r="12" spans="2:5" x14ac:dyDescent="0.25">
      <c r="B12" s="4">
        <v>36310</v>
      </c>
      <c r="C12" s="4">
        <v>36405</v>
      </c>
      <c r="D12" s="9" t="s">
        <v>9</v>
      </c>
      <c r="E12" s="15">
        <f t="shared" si="0"/>
        <v>96</v>
      </c>
    </row>
    <row r="13" spans="2:5" x14ac:dyDescent="0.25">
      <c r="B13" s="4">
        <v>36453</v>
      </c>
      <c r="C13" s="4">
        <v>36629</v>
      </c>
      <c r="D13" s="9" t="s">
        <v>9</v>
      </c>
      <c r="E13" s="15">
        <f t="shared" si="0"/>
        <v>177</v>
      </c>
    </row>
    <row r="14" spans="2:5" x14ac:dyDescent="0.25">
      <c r="B14" s="4">
        <v>36807</v>
      </c>
      <c r="C14" s="4">
        <v>37023</v>
      </c>
      <c r="D14" s="9" t="s">
        <v>9</v>
      </c>
      <c r="E14" s="15">
        <f t="shared" si="0"/>
        <v>217</v>
      </c>
    </row>
    <row r="15" spans="2:5" x14ac:dyDescent="0.25">
      <c r="B15" s="4">
        <v>37540</v>
      </c>
      <c r="C15" s="4">
        <v>37724</v>
      </c>
      <c r="D15" s="9" t="s">
        <v>9</v>
      </c>
      <c r="E15" s="15">
        <f t="shared" si="0"/>
        <v>185</v>
      </c>
    </row>
    <row r="16" spans="2:5" x14ac:dyDescent="0.25">
      <c r="B16" s="4">
        <v>37851</v>
      </c>
      <c r="C16" s="4">
        <v>37964</v>
      </c>
      <c r="D16" s="9" t="s">
        <v>9</v>
      </c>
      <c r="E16" s="15">
        <f t="shared" si="0"/>
        <v>114</v>
      </c>
    </row>
    <row r="17" spans="2:5" x14ac:dyDescent="0.25">
      <c r="B17" s="4">
        <v>38087</v>
      </c>
      <c r="C17" s="4">
        <v>38195</v>
      </c>
      <c r="D17" s="9" t="s">
        <v>9</v>
      </c>
      <c r="E17" s="15">
        <f t="shared" si="0"/>
        <v>109</v>
      </c>
    </row>
    <row r="18" spans="2:5" x14ac:dyDescent="0.25">
      <c r="B18" s="4">
        <v>38306</v>
      </c>
      <c r="C18" s="4">
        <v>38462</v>
      </c>
      <c r="D18" s="9" t="s">
        <v>7</v>
      </c>
      <c r="E18" s="15">
        <f t="shared" si="0"/>
        <v>157</v>
      </c>
    </row>
    <row r="19" spans="2:5" x14ac:dyDescent="0.25">
      <c r="B19" s="4">
        <v>38629</v>
      </c>
      <c r="C19" s="4">
        <v>38787</v>
      </c>
      <c r="D19" s="9" t="s">
        <v>7</v>
      </c>
      <c r="E19" s="15">
        <f t="shared" si="0"/>
        <v>159</v>
      </c>
    </row>
    <row r="20" spans="2:5" x14ac:dyDescent="0.25">
      <c r="B20" s="4">
        <v>38902</v>
      </c>
      <c r="C20" s="4">
        <v>39054</v>
      </c>
      <c r="D20" s="9" t="s">
        <v>7</v>
      </c>
      <c r="E20" s="15">
        <f t="shared" si="0"/>
        <v>153</v>
      </c>
    </row>
    <row r="21" spans="2:5" x14ac:dyDescent="0.25">
      <c r="B21" s="4">
        <v>39215</v>
      </c>
      <c r="C21" s="4">
        <v>39268</v>
      </c>
      <c r="D21" s="9" t="s">
        <v>7</v>
      </c>
      <c r="E21" s="15">
        <f t="shared" si="0"/>
        <v>54</v>
      </c>
    </row>
    <row r="22" spans="2:5" x14ac:dyDescent="0.25">
      <c r="B22" s="4">
        <v>39293</v>
      </c>
      <c r="C22" s="4">
        <v>39369</v>
      </c>
      <c r="D22" s="9" t="s">
        <v>7</v>
      </c>
      <c r="E22" s="15">
        <f t="shared" si="0"/>
        <v>77</v>
      </c>
    </row>
    <row r="23" spans="2:5" x14ac:dyDescent="0.25">
      <c r="B23" s="4">
        <v>39477</v>
      </c>
      <c r="C23" s="4">
        <v>39526</v>
      </c>
      <c r="D23" s="9" t="s">
        <v>7</v>
      </c>
      <c r="E23" s="15">
        <f t="shared" si="0"/>
        <v>50</v>
      </c>
    </row>
    <row r="24" spans="2:5" x14ac:dyDescent="0.25">
      <c r="B24" s="4">
        <v>39864</v>
      </c>
      <c r="C24" s="4">
        <v>39954</v>
      </c>
      <c r="D24" s="9" t="s">
        <v>7</v>
      </c>
      <c r="E24" s="15">
        <f t="shared" si="0"/>
        <v>91</v>
      </c>
    </row>
    <row r="25" spans="2:5" x14ac:dyDescent="0.25">
      <c r="B25" s="4">
        <v>40017</v>
      </c>
      <c r="C25" s="4">
        <v>40142</v>
      </c>
      <c r="D25" s="9" t="s">
        <v>7</v>
      </c>
      <c r="E25" s="15">
        <f t="shared" si="0"/>
        <v>126</v>
      </c>
    </row>
    <row r="26" spans="2:5" x14ac:dyDescent="0.25">
      <c r="B26" s="4">
        <v>40276</v>
      </c>
      <c r="C26" s="4">
        <v>40392</v>
      </c>
      <c r="D26" s="9" t="s">
        <v>8</v>
      </c>
      <c r="E26" s="15">
        <f t="shared" si="0"/>
        <v>117</v>
      </c>
    </row>
    <row r="27" spans="2:5" x14ac:dyDescent="0.25">
      <c r="B27" s="4">
        <v>41362</v>
      </c>
      <c r="C27" s="4">
        <v>41455</v>
      </c>
      <c r="D27" s="9" t="s">
        <v>8</v>
      </c>
      <c r="E27" s="15">
        <f t="shared" si="0"/>
        <v>94</v>
      </c>
    </row>
    <row r="28" spans="2:5" x14ac:dyDescent="0.25">
      <c r="B28" s="4">
        <v>41582</v>
      </c>
      <c r="C28" s="4">
        <v>41767</v>
      </c>
      <c r="D28" s="9" t="s">
        <v>8</v>
      </c>
      <c r="E28" s="15">
        <f t="shared" si="0"/>
        <v>186</v>
      </c>
    </row>
    <row r="29" spans="2:5" x14ac:dyDescent="0.25">
      <c r="B29" s="4">
        <v>41823</v>
      </c>
      <c r="C29" s="4">
        <v>41949</v>
      </c>
      <c r="D29" s="9" t="s">
        <v>8</v>
      </c>
      <c r="E29" s="15">
        <f t="shared" si="0"/>
        <v>127</v>
      </c>
    </row>
    <row r="30" spans="2:5" ht="15.75" x14ac:dyDescent="0.3">
      <c r="B30" s="97" t="s">
        <v>83</v>
      </c>
      <c r="C30" s="98"/>
      <c r="D30" s="99"/>
      <c r="E30" s="19">
        <f>SUM(E18:E29)</f>
        <v>1391</v>
      </c>
    </row>
    <row r="31" spans="2:5" ht="15.75" x14ac:dyDescent="0.3">
      <c r="B31" s="97" t="s">
        <v>84</v>
      </c>
      <c r="C31" s="98"/>
      <c r="D31" s="99"/>
      <c r="E31" s="20" t="str">
        <f>DATEDIF(0,E30,"y")&amp;" Y "&amp;DATEDIF(0,E30,"ym")&amp;" M "&amp;DATEDIF(0,E30,"md")&amp;" D "</f>
        <v xml:space="preserve">3 Y 9 M 22 D </v>
      </c>
    </row>
    <row r="32" spans="2:5" ht="15.75" x14ac:dyDescent="0.3">
      <c r="B32" s="97" t="s">
        <v>85</v>
      </c>
      <c r="C32" s="98"/>
      <c r="D32" s="99"/>
      <c r="E32" s="19">
        <f>SUM(E9:E29)</f>
        <v>2928</v>
      </c>
    </row>
    <row r="33" spans="2:7" ht="15.75" x14ac:dyDescent="0.3">
      <c r="B33" s="97" t="s">
        <v>86</v>
      </c>
      <c r="C33" s="98"/>
      <c r="D33" s="99"/>
      <c r="E33" s="20" t="str">
        <f>DATEDIF(0,E32,"y")&amp;" Y "&amp;DATEDIF(0,E32,"ym")&amp;" M "&amp;DATEDIF(0,E32,"md")&amp;" D "</f>
        <v xml:space="preserve">8 Y 0 M 6 D </v>
      </c>
    </row>
    <row r="34" spans="2:7" ht="15.75" x14ac:dyDescent="0.3">
      <c r="B34" s="88" t="s">
        <v>95</v>
      </c>
      <c r="C34" s="88"/>
      <c r="D34" s="88"/>
      <c r="E34" s="39">
        <f>E32*2</f>
        <v>5856</v>
      </c>
    </row>
    <row r="35" spans="2:7" ht="15.75" x14ac:dyDescent="0.3">
      <c r="B35" s="88" t="s">
        <v>94</v>
      </c>
      <c r="C35" s="88"/>
      <c r="D35" s="88"/>
      <c r="E35" s="20" t="str">
        <f>DATEDIF(0,E34,"y")&amp;" Y "&amp;DATEDIF(0,E34,"ym")&amp;" M "&amp;DATEDIF(0,E34,"md")&amp;" D "</f>
        <v xml:space="preserve">16 Y 0 M 12 D </v>
      </c>
      <c r="G35" s="2"/>
    </row>
    <row r="37" spans="2:7" x14ac:dyDescent="0.25">
      <c r="G37" s="2"/>
    </row>
    <row r="38" spans="2:7" x14ac:dyDescent="0.25">
      <c r="B38" s="91" t="s">
        <v>96</v>
      </c>
      <c r="C38" s="91"/>
      <c r="D38" s="92" t="s">
        <v>97</v>
      </c>
      <c r="E38" s="92" t="s">
        <v>120</v>
      </c>
      <c r="F38" s="94" t="s">
        <v>2</v>
      </c>
    </row>
    <row r="39" spans="2:7" x14ac:dyDescent="0.25">
      <c r="B39" s="37" t="s">
        <v>4</v>
      </c>
      <c r="C39" s="37" t="s">
        <v>5</v>
      </c>
      <c r="D39" s="93"/>
      <c r="E39" s="93"/>
      <c r="F39" s="94"/>
    </row>
    <row r="40" spans="2:7" x14ac:dyDescent="0.25">
      <c r="B40" s="4">
        <v>40490</v>
      </c>
      <c r="C40" s="4">
        <v>40604</v>
      </c>
      <c r="D40" s="4" t="s">
        <v>122</v>
      </c>
      <c r="E40" s="1" t="s">
        <v>121</v>
      </c>
      <c r="F40" s="15">
        <f t="shared" ref="F40:F46" si="1">(C40-B40)+1</f>
        <v>115</v>
      </c>
    </row>
    <row r="41" spans="2:7" x14ac:dyDescent="0.25">
      <c r="B41" s="4">
        <v>40605</v>
      </c>
      <c r="C41" s="4">
        <v>40793</v>
      </c>
      <c r="D41" s="4" t="s">
        <v>123</v>
      </c>
      <c r="E41" s="1" t="s">
        <v>121</v>
      </c>
      <c r="F41" s="15">
        <f t="shared" si="1"/>
        <v>189</v>
      </c>
    </row>
    <row r="42" spans="2:7" x14ac:dyDescent="0.25">
      <c r="B42" s="4">
        <v>40794</v>
      </c>
      <c r="C42" s="4">
        <v>41078</v>
      </c>
      <c r="D42" s="4" t="s">
        <v>112</v>
      </c>
      <c r="E42" s="1" t="s">
        <v>111</v>
      </c>
      <c r="F42" s="15">
        <f t="shared" si="1"/>
        <v>285</v>
      </c>
    </row>
    <row r="43" spans="2:7" x14ac:dyDescent="0.25">
      <c r="B43" s="4">
        <v>41079</v>
      </c>
      <c r="C43" s="4">
        <v>41152</v>
      </c>
      <c r="D43" s="4" t="s">
        <v>112</v>
      </c>
      <c r="E43" s="1" t="s">
        <v>111</v>
      </c>
      <c r="F43" s="15">
        <f t="shared" si="1"/>
        <v>74</v>
      </c>
    </row>
    <row r="44" spans="2:7" x14ac:dyDescent="0.25">
      <c r="B44" s="4">
        <v>41153</v>
      </c>
      <c r="C44" s="4">
        <v>41360</v>
      </c>
      <c r="D44" s="4" t="s">
        <v>125</v>
      </c>
      <c r="E44" s="1" t="s">
        <v>124</v>
      </c>
      <c r="F44" s="15">
        <f t="shared" si="1"/>
        <v>208</v>
      </c>
    </row>
    <row r="45" spans="2:7" x14ac:dyDescent="0.25">
      <c r="B45" s="4">
        <v>42123</v>
      </c>
      <c r="C45" s="4">
        <v>42783</v>
      </c>
      <c r="D45" s="4" t="s">
        <v>126</v>
      </c>
      <c r="E45" s="1" t="s">
        <v>127</v>
      </c>
      <c r="F45" s="15">
        <f t="shared" si="1"/>
        <v>661</v>
      </c>
    </row>
    <row r="46" spans="2:7" x14ac:dyDescent="0.25">
      <c r="B46" s="4">
        <v>42788</v>
      </c>
      <c r="C46" s="4">
        <v>43220</v>
      </c>
      <c r="D46" s="4" t="s">
        <v>128</v>
      </c>
      <c r="E46" s="1" t="s">
        <v>136</v>
      </c>
      <c r="F46" s="15">
        <f t="shared" si="1"/>
        <v>433</v>
      </c>
    </row>
    <row r="47" spans="2:7" ht="15.75" x14ac:dyDescent="0.3">
      <c r="B47" s="88" t="s">
        <v>102</v>
      </c>
      <c r="C47" s="88"/>
      <c r="D47" s="88"/>
      <c r="E47" s="88"/>
      <c r="F47" s="21">
        <f>SUM(F40:F46)</f>
        <v>1965</v>
      </c>
    </row>
    <row r="48" spans="2:7" ht="15.75" x14ac:dyDescent="0.3">
      <c r="B48" s="88" t="s">
        <v>103</v>
      </c>
      <c r="C48" s="88"/>
      <c r="D48" s="88"/>
      <c r="E48" s="88"/>
      <c r="F48" s="20" t="str">
        <f>DATEDIF(0,F47,"y")&amp;" Y "&amp;DATEDIF(0,F47,"ym")&amp;" M "&amp;DATEDIF(0,F47,"md")&amp;" D "</f>
        <v xml:space="preserve">5 Y 4 M 18 D </v>
      </c>
    </row>
    <row r="50" spans="2:6" x14ac:dyDescent="0.25">
      <c r="B50" s="41" t="s">
        <v>99</v>
      </c>
    </row>
    <row r="51" spans="2:6" x14ac:dyDescent="0.25">
      <c r="B51" t="s">
        <v>137</v>
      </c>
    </row>
    <row r="53" spans="2:6" x14ac:dyDescent="0.25">
      <c r="B53" s="89" t="s">
        <v>104</v>
      </c>
      <c r="C53" s="89"/>
      <c r="D53" s="89"/>
      <c r="E53" s="89"/>
      <c r="F53" s="21">
        <f>E34+F47</f>
        <v>7821</v>
      </c>
    </row>
    <row r="54" spans="2:6" ht="15.75" x14ac:dyDescent="0.3">
      <c r="B54" s="89" t="s">
        <v>105</v>
      </c>
      <c r="C54" s="89"/>
      <c r="D54" s="89"/>
      <c r="E54" s="89"/>
      <c r="F54" s="20" t="str">
        <f>DATEDIF(0,F53,"y")&amp;" Y "&amp;DATEDIF(0,F53,"ym")&amp;" M "&amp;DATEDIF(0,F53,"md")&amp;" D "</f>
        <v xml:space="preserve">21 Y 4 M 30 D </v>
      </c>
    </row>
  </sheetData>
  <mergeCells count="20">
    <mergeCell ref="F38:F39"/>
    <mergeCell ref="B34:D34"/>
    <mergeCell ref="B35:D35"/>
    <mergeCell ref="E7:E8"/>
    <mergeCell ref="C5:D5"/>
    <mergeCell ref="B30:D30"/>
    <mergeCell ref="B31:D31"/>
    <mergeCell ref="B32:D32"/>
    <mergeCell ref="B33:D33"/>
    <mergeCell ref="B7:C7"/>
    <mergeCell ref="D7:D8"/>
    <mergeCell ref="B47:E47"/>
    <mergeCell ref="B48:E48"/>
    <mergeCell ref="B53:E53"/>
    <mergeCell ref="B54:E54"/>
    <mergeCell ref="C3:D3"/>
    <mergeCell ref="B38:C38"/>
    <mergeCell ref="D38:D39"/>
    <mergeCell ref="E38:E39"/>
    <mergeCell ref="C4:D4"/>
  </mergeCells>
  <pageMargins left="0.47244094488188981" right="0.39370078740157483" top="0.51181102362204722" bottom="0.3937007874015748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topLeftCell="A31" workbookViewId="0">
      <selection activeCell="G37" sqref="G37:G39"/>
    </sheetView>
  </sheetViews>
  <sheetFormatPr defaultRowHeight="15" x14ac:dyDescent="0.25"/>
  <cols>
    <col min="2" max="2" width="15.7109375" customWidth="1"/>
    <col min="3" max="3" width="17.42578125" customWidth="1"/>
    <col min="4" max="4" width="16.140625" customWidth="1"/>
    <col min="5" max="5" width="14.140625" customWidth="1"/>
    <col min="6" max="6" width="13.28515625" bestFit="1" customWidth="1"/>
  </cols>
  <sheetData>
    <row r="3" spans="2:5" x14ac:dyDescent="0.25">
      <c r="B3" s="29" t="s">
        <v>91</v>
      </c>
      <c r="C3" s="33">
        <v>6</v>
      </c>
      <c r="D3" s="35"/>
    </row>
    <row r="4" spans="2:5" x14ac:dyDescent="0.25">
      <c r="B4" s="3" t="s">
        <v>1</v>
      </c>
      <c r="C4" s="36" t="s">
        <v>29</v>
      </c>
    </row>
    <row r="5" spans="2:5" x14ac:dyDescent="0.25">
      <c r="B5" s="3" t="s">
        <v>0</v>
      </c>
      <c r="C5" s="1" t="s">
        <v>30</v>
      </c>
    </row>
    <row r="7" spans="2:5" x14ac:dyDescent="0.25">
      <c r="B7" s="91" t="s">
        <v>3</v>
      </c>
      <c r="C7" s="91"/>
      <c r="D7" s="92" t="s">
        <v>6</v>
      </c>
      <c r="E7" s="94" t="s">
        <v>2</v>
      </c>
    </row>
    <row r="8" spans="2:5" x14ac:dyDescent="0.25">
      <c r="B8" s="8" t="s">
        <v>4</v>
      </c>
      <c r="C8" s="8" t="s">
        <v>5</v>
      </c>
      <c r="D8" s="93"/>
      <c r="E8" s="94"/>
    </row>
    <row r="9" spans="2:5" x14ac:dyDescent="0.25">
      <c r="B9" s="4">
        <v>34233</v>
      </c>
      <c r="C9" s="4">
        <v>34467</v>
      </c>
      <c r="D9" s="10" t="s">
        <v>28</v>
      </c>
      <c r="E9" s="15">
        <f>(C9-B9)+1</f>
        <v>235</v>
      </c>
    </row>
    <row r="10" spans="2:5" x14ac:dyDescent="0.25">
      <c r="B10" s="4">
        <v>34474</v>
      </c>
      <c r="C10" s="4">
        <v>34758</v>
      </c>
      <c r="D10" s="10" t="s">
        <v>28</v>
      </c>
      <c r="E10" s="15">
        <f t="shared" ref="E10:E31" si="0">(C10-B10)+1</f>
        <v>285</v>
      </c>
    </row>
    <row r="11" spans="2:5" x14ac:dyDescent="0.25">
      <c r="B11" s="4">
        <v>34801</v>
      </c>
      <c r="C11" s="4">
        <v>35084</v>
      </c>
      <c r="D11" s="10" t="s">
        <v>28</v>
      </c>
      <c r="E11" s="15">
        <f t="shared" si="0"/>
        <v>284</v>
      </c>
    </row>
    <row r="12" spans="2:5" x14ac:dyDescent="0.25">
      <c r="B12" s="4">
        <v>35357</v>
      </c>
      <c r="C12" s="4">
        <v>35560</v>
      </c>
      <c r="D12" s="10" t="s">
        <v>15</v>
      </c>
      <c r="E12" s="15">
        <f t="shared" si="0"/>
        <v>204</v>
      </c>
    </row>
    <row r="13" spans="2:5" x14ac:dyDescent="0.25">
      <c r="B13" s="4">
        <v>35672</v>
      </c>
      <c r="C13" s="4">
        <v>35859</v>
      </c>
      <c r="D13" s="10" t="s">
        <v>15</v>
      </c>
      <c r="E13" s="15">
        <f t="shared" si="0"/>
        <v>188</v>
      </c>
    </row>
    <row r="14" spans="2:5" x14ac:dyDescent="0.25">
      <c r="B14" s="4">
        <v>35953</v>
      </c>
      <c r="C14" s="4">
        <v>36116</v>
      </c>
      <c r="D14" s="10" t="s">
        <v>15</v>
      </c>
      <c r="E14" s="15">
        <f t="shared" si="0"/>
        <v>164</v>
      </c>
    </row>
    <row r="15" spans="2:5" x14ac:dyDescent="0.25">
      <c r="B15" s="4">
        <v>36193</v>
      </c>
      <c r="C15" s="4">
        <v>36287</v>
      </c>
      <c r="D15" s="10" t="s">
        <v>15</v>
      </c>
      <c r="E15" s="15">
        <f t="shared" si="0"/>
        <v>95</v>
      </c>
    </row>
    <row r="16" spans="2:5" x14ac:dyDescent="0.25">
      <c r="B16" s="4">
        <v>36648</v>
      </c>
      <c r="C16" s="4">
        <v>36844</v>
      </c>
      <c r="D16" s="10" t="s">
        <v>15</v>
      </c>
      <c r="E16" s="15">
        <f t="shared" si="0"/>
        <v>197</v>
      </c>
    </row>
    <row r="17" spans="2:5" x14ac:dyDescent="0.25">
      <c r="B17" s="4">
        <v>37326</v>
      </c>
      <c r="C17" s="4">
        <v>37439</v>
      </c>
      <c r="D17" s="10" t="s">
        <v>7</v>
      </c>
      <c r="E17" s="15">
        <f t="shared" si="0"/>
        <v>114</v>
      </c>
    </row>
    <row r="18" spans="2:5" x14ac:dyDescent="0.25">
      <c r="B18" s="4">
        <v>37586</v>
      </c>
      <c r="C18" s="4">
        <v>37724</v>
      </c>
      <c r="D18" s="11" t="s">
        <v>7</v>
      </c>
      <c r="E18" s="15">
        <f t="shared" si="0"/>
        <v>139</v>
      </c>
    </row>
    <row r="19" spans="2:5" x14ac:dyDescent="0.25">
      <c r="B19" s="4">
        <v>37843</v>
      </c>
      <c r="C19" s="4">
        <v>38088</v>
      </c>
      <c r="D19" s="11" t="s">
        <v>7</v>
      </c>
      <c r="E19" s="15">
        <f t="shared" si="0"/>
        <v>246</v>
      </c>
    </row>
    <row r="20" spans="2:5" x14ac:dyDescent="0.25">
      <c r="B20" s="4">
        <v>38369</v>
      </c>
      <c r="C20" s="4">
        <v>38487</v>
      </c>
      <c r="D20" s="11" t="s">
        <v>7</v>
      </c>
      <c r="E20" s="15">
        <f t="shared" si="0"/>
        <v>119</v>
      </c>
    </row>
    <row r="21" spans="2:5" x14ac:dyDescent="0.25">
      <c r="B21" s="4">
        <v>38630</v>
      </c>
      <c r="C21" s="4">
        <v>38705</v>
      </c>
      <c r="D21" s="11" t="s">
        <v>8</v>
      </c>
      <c r="E21" s="15">
        <f t="shared" si="0"/>
        <v>76</v>
      </c>
    </row>
    <row r="22" spans="2:5" x14ac:dyDescent="0.25">
      <c r="B22" s="4">
        <v>38834</v>
      </c>
      <c r="C22" s="4">
        <v>39084</v>
      </c>
      <c r="D22" s="11" t="s">
        <v>8</v>
      </c>
      <c r="E22" s="15">
        <f t="shared" si="0"/>
        <v>251</v>
      </c>
    </row>
    <row r="23" spans="2:5" x14ac:dyDescent="0.25">
      <c r="B23" s="4">
        <v>39526</v>
      </c>
      <c r="C23" s="4">
        <v>39645</v>
      </c>
      <c r="D23" s="11" t="s">
        <v>8</v>
      </c>
      <c r="E23" s="15">
        <f t="shared" si="0"/>
        <v>120</v>
      </c>
    </row>
    <row r="24" spans="2:5" x14ac:dyDescent="0.25">
      <c r="B24" s="4">
        <v>39779</v>
      </c>
      <c r="C24" s="4">
        <v>39906</v>
      </c>
      <c r="D24" s="11" t="s">
        <v>8</v>
      </c>
      <c r="E24" s="15">
        <f t="shared" si="0"/>
        <v>128</v>
      </c>
    </row>
    <row r="25" spans="2:5" x14ac:dyDescent="0.25">
      <c r="B25" s="4">
        <v>40025</v>
      </c>
      <c r="C25" s="4">
        <v>40173</v>
      </c>
      <c r="D25" s="11" t="s">
        <v>8</v>
      </c>
      <c r="E25" s="15">
        <f t="shared" si="0"/>
        <v>149</v>
      </c>
    </row>
    <row r="26" spans="2:5" x14ac:dyDescent="0.25">
      <c r="B26" s="4">
        <v>40233</v>
      </c>
      <c r="C26" s="4">
        <v>40347</v>
      </c>
      <c r="D26" s="11" t="s">
        <v>8</v>
      </c>
      <c r="E26" s="15">
        <f t="shared" si="0"/>
        <v>115</v>
      </c>
    </row>
    <row r="27" spans="2:5" x14ac:dyDescent="0.25">
      <c r="B27" s="4">
        <v>40776</v>
      </c>
      <c r="C27" s="4">
        <v>40937</v>
      </c>
      <c r="D27" s="11" t="s">
        <v>8</v>
      </c>
      <c r="E27" s="15">
        <f t="shared" si="0"/>
        <v>162</v>
      </c>
    </row>
    <row r="28" spans="2:5" x14ac:dyDescent="0.25">
      <c r="B28" s="4">
        <v>40962</v>
      </c>
      <c r="C28" s="4">
        <v>40987</v>
      </c>
      <c r="D28" s="11" t="s">
        <v>8</v>
      </c>
      <c r="E28" s="15">
        <f t="shared" si="0"/>
        <v>26</v>
      </c>
    </row>
    <row r="29" spans="2:5" x14ac:dyDescent="0.25">
      <c r="B29" s="4">
        <v>41074</v>
      </c>
      <c r="C29" s="4">
        <v>41109</v>
      </c>
      <c r="D29" s="11" t="s">
        <v>8</v>
      </c>
      <c r="E29" s="15">
        <f t="shared" si="0"/>
        <v>36</v>
      </c>
    </row>
    <row r="30" spans="2:5" x14ac:dyDescent="0.25">
      <c r="B30" s="4">
        <v>41212</v>
      </c>
      <c r="C30" s="4">
        <v>41375</v>
      </c>
      <c r="D30" s="11" t="s">
        <v>8</v>
      </c>
      <c r="E30" s="15">
        <f t="shared" si="0"/>
        <v>164</v>
      </c>
    </row>
    <row r="31" spans="2:5" x14ac:dyDescent="0.25">
      <c r="B31" s="4">
        <v>42195</v>
      </c>
      <c r="C31" s="4">
        <v>42244</v>
      </c>
      <c r="D31" s="11" t="s">
        <v>8</v>
      </c>
      <c r="E31" s="15">
        <f t="shared" si="0"/>
        <v>50</v>
      </c>
    </row>
    <row r="32" spans="2:5" ht="15.75" x14ac:dyDescent="0.3">
      <c r="B32" s="97" t="s">
        <v>83</v>
      </c>
      <c r="C32" s="98"/>
      <c r="D32" s="99"/>
      <c r="E32" s="19">
        <f>SUM(E17:E31)</f>
        <v>1895</v>
      </c>
    </row>
    <row r="33" spans="2:7" ht="15.75" x14ac:dyDescent="0.3">
      <c r="B33" s="97" t="s">
        <v>84</v>
      </c>
      <c r="C33" s="98"/>
      <c r="D33" s="99"/>
      <c r="E33" s="20" t="str">
        <f>DATEDIF(0,E32,"y")&amp;" Y "&amp;DATEDIF(0,E32,"ym")&amp;" M "&amp;DATEDIF(0,E32,"md")&amp;" D "</f>
        <v xml:space="preserve">5 Y 2 M 9 D </v>
      </c>
    </row>
    <row r="34" spans="2:7" ht="15.75" x14ac:dyDescent="0.3">
      <c r="B34" s="97" t="s">
        <v>85</v>
      </c>
      <c r="C34" s="98"/>
      <c r="D34" s="99"/>
      <c r="E34" s="19">
        <f>SUM(E9:E31)</f>
        <v>3547</v>
      </c>
    </row>
    <row r="35" spans="2:7" ht="15.75" x14ac:dyDescent="0.3">
      <c r="B35" s="97" t="s">
        <v>86</v>
      </c>
      <c r="C35" s="98"/>
      <c r="D35" s="99"/>
      <c r="E35" s="20" t="str">
        <f>DATEDIF(0,E34,"y")&amp;" Y "&amp;DATEDIF(0,E34,"ym")&amp;" M "&amp;DATEDIF(0,E34,"md")&amp;" D "</f>
        <v xml:space="preserve">9 Y 8 M 16 D </v>
      </c>
    </row>
    <row r="36" spans="2:7" ht="15.75" x14ac:dyDescent="0.3">
      <c r="B36" s="88" t="s">
        <v>95</v>
      </c>
      <c r="C36" s="88"/>
      <c r="D36" s="88"/>
      <c r="E36" s="39">
        <f>E34*2</f>
        <v>7094</v>
      </c>
    </row>
    <row r="37" spans="2:7" ht="15.75" x14ac:dyDescent="0.3">
      <c r="B37" s="88" t="s">
        <v>94</v>
      </c>
      <c r="C37" s="88"/>
      <c r="D37" s="88"/>
      <c r="E37" s="20" t="str">
        <f>DATEDIF(0,E36,"y")&amp;" Y "&amp;DATEDIF(0,E36,"ym")&amp;" M "&amp;DATEDIF(0,E36,"md")&amp;" D "</f>
        <v xml:space="preserve">19 Y 5 M 3 D </v>
      </c>
      <c r="G37" s="2"/>
    </row>
    <row r="38" spans="2:7" x14ac:dyDescent="0.25">
      <c r="B38" s="24"/>
      <c r="C38" s="24"/>
      <c r="D38" s="24"/>
    </row>
    <row r="39" spans="2:7" x14ac:dyDescent="0.25">
      <c r="G39" s="2"/>
    </row>
    <row r="40" spans="2:7" x14ac:dyDescent="0.25">
      <c r="B40" s="91" t="s">
        <v>96</v>
      </c>
      <c r="C40" s="91"/>
      <c r="D40" s="92" t="s">
        <v>97</v>
      </c>
      <c r="E40" s="92" t="s">
        <v>120</v>
      </c>
      <c r="F40" s="94" t="s">
        <v>2</v>
      </c>
    </row>
    <row r="41" spans="2:7" x14ac:dyDescent="0.25">
      <c r="B41" s="37" t="s">
        <v>4</v>
      </c>
      <c r="C41" s="37" t="s">
        <v>5</v>
      </c>
      <c r="D41" s="93"/>
      <c r="E41" s="93"/>
      <c r="F41" s="94"/>
    </row>
    <row r="42" spans="2:7" x14ac:dyDescent="0.25">
      <c r="B42" s="4">
        <v>42614</v>
      </c>
      <c r="C42" s="4">
        <v>42947</v>
      </c>
      <c r="D42" s="4" t="s">
        <v>129</v>
      </c>
      <c r="E42" s="1" t="s">
        <v>138</v>
      </c>
      <c r="F42" s="15">
        <f>(C42-B42)+1</f>
        <v>334</v>
      </c>
    </row>
    <row r="43" spans="2:7" x14ac:dyDescent="0.25">
      <c r="B43" s="4">
        <v>42948</v>
      </c>
      <c r="C43" s="4">
        <v>43220</v>
      </c>
      <c r="D43" s="4" t="s">
        <v>130</v>
      </c>
      <c r="E43" s="1" t="s">
        <v>139</v>
      </c>
      <c r="F43" s="15">
        <f>(C43-B43)+1</f>
        <v>273</v>
      </c>
    </row>
    <row r="44" spans="2:7" ht="15.75" x14ac:dyDescent="0.3">
      <c r="B44" s="88" t="s">
        <v>102</v>
      </c>
      <c r="C44" s="88"/>
      <c r="D44" s="88"/>
      <c r="E44" s="88"/>
      <c r="F44" s="21">
        <f>SUM(F42:F43)</f>
        <v>607</v>
      </c>
    </row>
    <row r="45" spans="2:7" ht="15.75" x14ac:dyDescent="0.3">
      <c r="B45" s="88" t="s">
        <v>103</v>
      </c>
      <c r="C45" s="88"/>
      <c r="D45" s="88"/>
      <c r="E45" s="88"/>
      <c r="F45" s="20" t="str">
        <f>DATEDIF(0,F44,"y")&amp;" Y "&amp;DATEDIF(0,F44,"ym")&amp;" M "&amp;DATEDIF(0,F44,"md")&amp;" D "</f>
        <v xml:space="preserve">1 Y 7 M 29 D </v>
      </c>
    </row>
    <row r="47" spans="2:7" x14ac:dyDescent="0.25">
      <c r="B47" s="41" t="s">
        <v>99</v>
      </c>
    </row>
    <row r="48" spans="2:7" x14ac:dyDescent="0.25">
      <c r="B48" t="s">
        <v>131</v>
      </c>
    </row>
    <row r="50" spans="2:6" ht="16.5" x14ac:dyDescent="0.3">
      <c r="B50" s="89" t="s">
        <v>104</v>
      </c>
      <c r="C50" s="89"/>
      <c r="D50" s="89"/>
      <c r="E50" s="89"/>
      <c r="F50" s="42">
        <f>E36+F44</f>
        <v>7701</v>
      </c>
    </row>
    <row r="51" spans="2:6" ht="15.75" x14ac:dyDescent="0.3">
      <c r="B51" s="89" t="s">
        <v>105</v>
      </c>
      <c r="C51" s="89"/>
      <c r="D51" s="89"/>
      <c r="E51" s="89"/>
      <c r="F51" s="20" t="str">
        <f>DATEDIF(0,F50,"y")&amp;" Y "&amp;DATEDIF(0,F50,"ym")&amp;" M "&amp;DATEDIF(0,F50,"md")&amp;" D "</f>
        <v xml:space="preserve">21 Y 0 M 30 D </v>
      </c>
    </row>
  </sheetData>
  <mergeCells count="17">
    <mergeCell ref="E7:E8"/>
    <mergeCell ref="B32:D32"/>
    <mergeCell ref="B33:D33"/>
    <mergeCell ref="B40:C40"/>
    <mergeCell ref="D40:D41"/>
    <mergeCell ref="E40:E41"/>
    <mergeCell ref="B36:D36"/>
    <mergeCell ref="B37:D37"/>
    <mergeCell ref="B34:D34"/>
    <mergeCell ref="B35:D35"/>
    <mergeCell ref="B7:C7"/>
    <mergeCell ref="D7:D8"/>
    <mergeCell ref="F40:F41"/>
    <mergeCell ref="B44:E44"/>
    <mergeCell ref="B45:E45"/>
    <mergeCell ref="B50:E50"/>
    <mergeCell ref="B51:E51"/>
  </mergeCells>
  <pageMargins left="0.42" right="0.42" top="0.55000000000000004" bottom="0.52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5"/>
  <sheetViews>
    <sheetView topLeftCell="A28" workbookViewId="0">
      <selection activeCell="B43" sqref="B43"/>
    </sheetView>
  </sheetViews>
  <sheetFormatPr defaultRowHeight="15" x14ac:dyDescent="0.25"/>
  <cols>
    <col min="2" max="2" width="14.7109375" customWidth="1"/>
    <col min="3" max="3" width="12.7109375" customWidth="1"/>
    <col min="4" max="4" width="16" customWidth="1"/>
    <col min="5" max="6" width="15.28515625" bestFit="1" customWidth="1"/>
  </cols>
  <sheetData>
    <row r="3" spans="2:5" x14ac:dyDescent="0.25">
      <c r="B3" s="29" t="s">
        <v>91</v>
      </c>
      <c r="C3" s="90">
        <v>7</v>
      </c>
      <c r="D3" s="90"/>
    </row>
    <row r="4" spans="2:5" x14ac:dyDescent="0.25">
      <c r="B4" s="3" t="s">
        <v>1</v>
      </c>
      <c r="C4" s="90" t="s">
        <v>82</v>
      </c>
      <c r="D4" s="90"/>
    </row>
    <row r="5" spans="2:5" x14ac:dyDescent="0.25">
      <c r="B5" s="3" t="s">
        <v>0</v>
      </c>
      <c r="C5" s="90" t="s">
        <v>31</v>
      </c>
      <c r="D5" s="90"/>
    </row>
    <row r="7" spans="2:5" x14ac:dyDescent="0.25">
      <c r="B7" s="91" t="s">
        <v>3</v>
      </c>
      <c r="C7" s="91"/>
      <c r="D7" s="92" t="s">
        <v>6</v>
      </c>
      <c r="E7" s="94" t="s">
        <v>2</v>
      </c>
    </row>
    <row r="8" spans="2:5" x14ac:dyDescent="0.25">
      <c r="B8" s="8" t="s">
        <v>4</v>
      </c>
      <c r="C8" s="8" t="s">
        <v>5</v>
      </c>
      <c r="D8" s="93"/>
      <c r="E8" s="94"/>
    </row>
    <row r="9" spans="2:5" x14ac:dyDescent="0.25">
      <c r="B9" s="4">
        <v>41508</v>
      </c>
      <c r="C9" s="4">
        <v>41598</v>
      </c>
      <c r="D9" s="10" t="s">
        <v>24</v>
      </c>
      <c r="E9" s="15">
        <f>(C9-B9)+1</f>
        <v>91</v>
      </c>
    </row>
    <row r="10" spans="2:5" x14ac:dyDescent="0.25">
      <c r="B10" s="4">
        <v>41650</v>
      </c>
      <c r="C10" s="4">
        <v>41669</v>
      </c>
      <c r="D10" s="10" t="s">
        <v>24</v>
      </c>
      <c r="E10" s="15">
        <f t="shared" ref="E10:E35" si="0">(C10-B10)+1</f>
        <v>20</v>
      </c>
    </row>
    <row r="11" spans="2:5" x14ac:dyDescent="0.25">
      <c r="B11" s="4">
        <v>41683</v>
      </c>
      <c r="C11" s="4">
        <v>41711</v>
      </c>
      <c r="D11" s="11" t="s">
        <v>24</v>
      </c>
      <c r="E11" s="15">
        <f t="shared" si="0"/>
        <v>29</v>
      </c>
    </row>
    <row r="12" spans="2:5" x14ac:dyDescent="0.25">
      <c r="B12" s="4">
        <v>41713</v>
      </c>
      <c r="C12" s="4">
        <v>41877</v>
      </c>
      <c r="D12" s="59" t="s">
        <v>224</v>
      </c>
      <c r="E12" s="15">
        <f t="shared" si="0"/>
        <v>165</v>
      </c>
    </row>
    <row r="13" spans="2:5" x14ac:dyDescent="0.25">
      <c r="B13" s="4">
        <v>42374</v>
      </c>
      <c r="C13" s="4">
        <v>42404</v>
      </c>
      <c r="D13" s="11" t="s">
        <v>24</v>
      </c>
      <c r="E13" s="15">
        <f t="shared" si="0"/>
        <v>31</v>
      </c>
    </row>
    <row r="14" spans="2:5" x14ac:dyDescent="0.25">
      <c r="B14" s="4">
        <v>42440</v>
      </c>
      <c r="C14" s="4">
        <v>42462</v>
      </c>
      <c r="D14" s="59" t="s">
        <v>224</v>
      </c>
      <c r="E14" s="15">
        <f t="shared" si="0"/>
        <v>23</v>
      </c>
    </row>
    <row r="15" spans="2:5" x14ac:dyDescent="0.25">
      <c r="B15" s="4">
        <v>42561</v>
      </c>
      <c r="C15" s="4">
        <v>42725</v>
      </c>
      <c r="D15" s="11" t="s">
        <v>24</v>
      </c>
      <c r="E15" s="15">
        <f t="shared" si="0"/>
        <v>165</v>
      </c>
    </row>
    <row r="16" spans="2:5" x14ac:dyDescent="0.25">
      <c r="B16" s="4">
        <v>41265</v>
      </c>
      <c r="C16" s="4">
        <v>41312</v>
      </c>
      <c r="D16" s="11" t="s">
        <v>24</v>
      </c>
      <c r="E16" s="15">
        <f t="shared" si="0"/>
        <v>48</v>
      </c>
    </row>
    <row r="17" spans="2:5" x14ac:dyDescent="0.25">
      <c r="B17" s="4">
        <v>41306</v>
      </c>
      <c r="C17" s="4">
        <v>41370</v>
      </c>
      <c r="D17" s="11" t="s">
        <v>24</v>
      </c>
      <c r="E17" s="15">
        <f t="shared" si="0"/>
        <v>65</v>
      </c>
    </row>
    <row r="18" spans="2:5" x14ac:dyDescent="0.25">
      <c r="B18" s="4">
        <v>41166</v>
      </c>
      <c r="C18" s="4">
        <v>41243</v>
      </c>
      <c r="D18" s="11" t="s">
        <v>24</v>
      </c>
      <c r="E18" s="15">
        <f t="shared" si="0"/>
        <v>78</v>
      </c>
    </row>
    <row r="19" spans="2:5" x14ac:dyDescent="0.25">
      <c r="B19" s="4">
        <v>41248</v>
      </c>
      <c r="C19" s="4">
        <v>41259</v>
      </c>
      <c r="D19" s="11" t="s">
        <v>24</v>
      </c>
      <c r="E19" s="15">
        <f t="shared" si="0"/>
        <v>12</v>
      </c>
    </row>
    <row r="20" spans="2:5" x14ac:dyDescent="0.25">
      <c r="B20" s="4">
        <v>40087</v>
      </c>
      <c r="C20" s="4">
        <v>40229</v>
      </c>
      <c r="D20" s="11" t="s">
        <v>24</v>
      </c>
      <c r="E20" s="15">
        <f t="shared" si="0"/>
        <v>143</v>
      </c>
    </row>
    <row r="21" spans="2:5" x14ac:dyDescent="0.25">
      <c r="B21" s="4">
        <v>40301</v>
      </c>
      <c r="C21" s="4">
        <v>40423</v>
      </c>
      <c r="D21" s="11" t="s">
        <v>24</v>
      </c>
      <c r="E21" s="15">
        <f t="shared" si="0"/>
        <v>123</v>
      </c>
    </row>
    <row r="22" spans="2:5" x14ac:dyDescent="0.25">
      <c r="B22" s="4">
        <v>39946</v>
      </c>
      <c r="C22" s="4">
        <v>39958</v>
      </c>
      <c r="D22" s="11" t="s">
        <v>33</v>
      </c>
      <c r="E22" s="15">
        <f t="shared" si="0"/>
        <v>13</v>
      </c>
    </row>
    <row r="23" spans="2:5" x14ac:dyDescent="0.25">
      <c r="B23" s="4">
        <v>40011</v>
      </c>
      <c r="C23" s="4">
        <v>40074</v>
      </c>
      <c r="D23" s="9" t="s">
        <v>24</v>
      </c>
      <c r="E23" s="15">
        <f t="shared" si="0"/>
        <v>64</v>
      </c>
    </row>
    <row r="24" spans="2:5" x14ac:dyDescent="0.25">
      <c r="B24" s="4">
        <v>39110</v>
      </c>
      <c r="C24" s="4">
        <v>39254</v>
      </c>
      <c r="D24" s="9" t="s">
        <v>24</v>
      </c>
      <c r="E24" s="15">
        <f t="shared" si="0"/>
        <v>145</v>
      </c>
    </row>
    <row r="25" spans="2:5" x14ac:dyDescent="0.25">
      <c r="B25" s="4">
        <v>39843</v>
      </c>
      <c r="C25" s="4">
        <v>39861</v>
      </c>
      <c r="D25" s="9" t="s">
        <v>33</v>
      </c>
      <c r="E25" s="15">
        <f t="shared" si="0"/>
        <v>19</v>
      </c>
    </row>
    <row r="26" spans="2:5" x14ac:dyDescent="0.25">
      <c r="B26" s="4">
        <v>38836</v>
      </c>
      <c r="C26" s="4">
        <v>38962</v>
      </c>
      <c r="D26" s="9" t="s">
        <v>24</v>
      </c>
      <c r="E26" s="15">
        <f t="shared" si="0"/>
        <v>127</v>
      </c>
    </row>
    <row r="27" spans="2:5" x14ac:dyDescent="0.25">
      <c r="B27" s="4">
        <v>38963</v>
      </c>
      <c r="C27" s="4">
        <v>39073</v>
      </c>
      <c r="D27" s="9" t="s">
        <v>24</v>
      </c>
      <c r="E27" s="15">
        <f t="shared" si="0"/>
        <v>111</v>
      </c>
    </row>
    <row r="28" spans="2:5" x14ac:dyDescent="0.25">
      <c r="B28" s="4">
        <v>38342</v>
      </c>
      <c r="C28" s="4">
        <v>38477</v>
      </c>
      <c r="D28" s="9" t="s">
        <v>33</v>
      </c>
      <c r="E28" s="15">
        <f t="shared" si="0"/>
        <v>136</v>
      </c>
    </row>
    <row r="29" spans="2:5" x14ac:dyDescent="0.25">
      <c r="B29" s="4">
        <v>38485</v>
      </c>
      <c r="C29" s="4">
        <v>38619</v>
      </c>
      <c r="D29" s="9" t="s">
        <v>33</v>
      </c>
      <c r="E29" s="15">
        <f t="shared" si="0"/>
        <v>135</v>
      </c>
    </row>
    <row r="30" spans="2:5" x14ac:dyDescent="0.25">
      <c r="B30" s="4">
        <v>38199</v>
      </c>
      <c r="C30" s="4">
        <v>38225</v>
      </c>
      <c r="D30" s="9" t="s">
        <v>34</v>
      </c>
      <c r="E30" s="15">
        <f t="shared" si="0"/>
        <v>27</v>
      </c>
    </row>
    <row r="31" spans="2:5" x14ac:dyDescent="0.25">
      <c r="B31" s="4">
        <v>38226</v>
      </c>
      <c r="C31" s="4">
        <v>38337</v>
      </c>
      <c r="D31" s="9" t="s">
        <v>33</v>
      </c>
      <c r="E31" s="15">
        <f t="shared" si="0"/>
        <v>112</v>
      </c>
    </row>
    <row r="32" spans="2:5" x14ac:dyDescent="0.25">
      <c r="B32" s="4">
        <v>37513</v>
      </c>
      <c r="C32" s="4">
        <v>37686</v>
      </c>
      <c r="D32" s="9" t="s">
        <v>35</v>
      </c>
      <c r="E32" s="15">
        <f t="shared" si="0"/>
        <v>174</v>
      </c>
    </row>
    <row r="33" spans="2:8" x14ac:dyDescent="0.25">
      <c r="B33" s="4">
        <v>37990</v>
      </c>
      <c r="C33" s="4">
        <v>38175</v>
      </c>
      <c r="D33" s="9" t="s">
        <v>34</v>
      </c>
      <c r="E33" s="15">
        <f t="shared" si="0"/>
        <v>186</v>
      </c>
    </row>
    <row r="34" spans="2:8" x14ac:dyDescent="0.25">
      <c r="B34" s="4">
        <v>36799</v>
      </c>
      <c r="C34" s="4">
        <v>37030</v>
      </c>
      <c r="D34" s="9" t="s">
        <v>36</v>
      </c>
      <c r="E34" s="15">
        <f t="shared" si="0"/>
        <v>232</v>
      </c>
    </row>
    <row r="35" spans="2:8" x14ac:dyDescent="0.25">
      <c r="B35" s="4">
        <v>37245</v>
      </c>
      <c r="C35" s="4">
        <v>37496</v>
      </c>
      <c r="D35" s="9" t="s">
        <v>35</v>
      </c>
      <c r="E35" s="15">
        <f t="shared" si="0"/>
        <v>252</v>
      </c>
    </row>
    <row r="36" spans="2:8" ht="15.75" x14ac:dyDescent="0.3">
      <c r="B36" s="97" t="s">
        <v>83</v>
      </c>
      <c r="C36" s="98"/>
      <c r="D36" s="99"/>
      <c r="E36" s="19">
        <f>SUM(E9:E29)+E31</f>
        <v>1855</v>
      </c>
    </row>
    <row r="37" spans="2:8" ht="15.75" x14ac:dyDescent="0.3">
      <c r="B37" s="97" t="s">
        <v>84</v>
      </c>
      <c r="C37" s="98"/>
      <c r="D37" s="99"/>
      <c r="E37" s="20" t="str">
        <f>DATEDIF(0,E36,"y")&amp;" Y "&amp;DATEDIF(0,E36,"ym")&amp;" M "&amp;DATEDIF(0,E36,"md")&amp;" D "</f>
        <v xml:space="preserve">5 Y 0 M 28 D </v>
      </c>
    </row>
    <row r="38" spans="2:8" ht="15.75" x14ac:dyDescent="0.3">
      <c r="B38" s="97" t="s">
        <v>85</v>
      </c>
      <c r="C38" s="98"/>
      <c r="D38" s="99"/>
      <c r="E38" s="19">
        <f>SUM(E9:E35)</f>
        <v>2726</v>
      </c>
    </row>
    <row r="39" spans="2:8" ht="15.75" x14ac:dyDescent="0.3">
      <c r="B39" s="97" t="s">
        <v>86</v>
      </c>
      <c r="C39" s="98"/>
      <c r="D39" s="99"/>
      <c r="E39" s="20" t="str">
        <f>DATEDIF(0,E38,"y")&amp;" Y "&amp;DATEDIF(0,E38,"ym")&amp;" M "&amp;DATEDIF(0,E38,"md")&amp;" D "</f>
        <v xml:space="preserve">7 Y 5 M 18 D </v>
      </c>
    </row>
    <row r="40" spans="2:8" ht="15.75" x14ac:dyDescent="0.3">
      <c r="B40" s="88" t="s">
        <v>95</v>
      </c>
      <c r="C40" s="88"/>
      <c r="D40" s="88"/>
      <c r="E40" s="39">
        <f>E38*2</f>
        <v>5452</v>
      </c>
    </row>
    <row r="41" spans="2:8" ht="15.75" x14ac:dyDescent="0.3">
      <c r="B41" s="88" t="s">
        <v>94</v>
      </c>
      <c r="C41" s="88"/>
      <c r="D41" s="88"/>
      <c r="E41" s="20" t="str">
        <f>DATEDIF(0,E40,"y")&amp;" Y "&amp;DATEDIF(0,E40,"ym")&amp;" M "&amp;DATEDIF(0,E40,"md")&amp;" D "</f>
        <v xml:space="preserve">14 Y 11 M 4 D </v>
      </c>
      <c r="H41" s="2"/>
    </row>
    <row r="42" spans="2:8" x14ac:dyDescent="0.25">
      <c r="B42" t="s">
        <v>259</v>
      </c>
    </row>
    <row r="44" spans="2:8" x14ac:dyDescent="0.25">
      <c r="B44" s="91" t="s">
        <v>96</v>
      </c>
      <c r="C44" s="91"/>
      <c r="D44" s="92" t="s">
        <v>97</v>
      </c>
      <c r="E44" s="92" t="s">
        <v>120</v>
      </c>
      <c r="F44" s="94" t="s">
        <v>2</v>
      </c>
    </row>
    <row r="45" spans="2:8" x14ac:dyDescent="0.25">
      <c r="B45" s="37" t="s">
        <v>4</v>
      </c>
      <c r="C45" s="37" t="s">
        <v>5</v>
      </c>
      <c r="D45" s="93"/>
      <c r="E45" s="93"/>
      <c r="F45" s="94"/>
    </row>
    <row r="46" spans="2:8" x14ac:dyDescent="0.25">
      <c r="B46" s="37"/>
      <c r="C46" s="37"/>
      <c r="D46" s="38"/>
      <c r="E46" s="38"/>
      <c r="F46" s="15"/>
    </row>
    <row r="47" spans="2:8" x14ac:dyDescent="0.25">
      <c r="B47" s="4"/>
      <c r="C47" s="4"/>
      <c r="D47" s="4"/>
      <c r="E47" s="1"/>
      <c r="F47" s="15"/>
    </row>
    <row r="48" spans="2:8" ht="15.75" x14ac:dyDescent="0.3">
      <c r="B48" s="88" t="s">
        <v>102</v>
      </c>
      <c r="C48" s="88"/>
      <c r="D48" s="88"/>
      <c r="E48" s="88"/>
      <c r="F48" s="21">
        <f>SUM(F46:F47)</f>
        <v>0</v>
      </c>
    </row>
    <row r="49" spans="2:6" ht="15.75" x14ac:dyDescent="0.3">
      <c r="B49" s="88" t="s">
        <v>103</v>
      </c>
      <c r="C49" s="88"/>
      <c r="D49" s="88"/>
      <c r="E49" s="88"/>
      <c r="F49" s="20" t="str">
        <f>DATEDIF(0,F48,"y")&amp;" Y "&amp;DATEDIF(0,F48,"ym")&amp;" M "&amp;DATEDIF(0,F48,"md")&amp;" D "</f>
        <v xml:space="preserve">0 Y 0 M 0 D </v>
      </c>
    </row>
    <row r="51" spans="2:6" x14ac:dyDescent="0.25">
      <c r="B51" s="41" t="s">
        <v>99</v>
      </c>
    </row>
    <row r="52" spans="2:6" x14ac:dyDescent="0.25">
      <c r="B52" t="s">
        <v>248</v>
      </c>
    </row>
    <row r="54" spans="2:6" x14ac:dyDescent="0.25">
      <c r="B54" s="89" t="s">
        <v>104</v>
      </c>
      <c r="C54" s="89"/>
      <c r="D54" s="89"/>
      <c r="E54" s="89"/>
      <c r="F54" s="21">
        <f>E40+F48</f>
        <v>5452</v>
      </c>
    </row>
    <row r="55" spans="2:6" ht="15.75" x14ac:dyDescent="0.3">
      <c r="B55" s="89" t="s">
        <v>105</v>
      </c>
      <c r="C55" s="89"/>
      <c r="D55" s="89"/>
      <c r="E55" s="89"/>
      <c r="F55" s="20" t="str">
        <f>DATEDIF(0,F54,"y")&amp;" Y "&amp;DATEDIF(0,F54,"ym")&amp;" M "&amp;DATEDIF(0,F54,"md")&amp;" D "</f>
        <v xml:space="preserve">14 Y 11 M 4 D </v>
      </c>
    </row>
  </sheetData>
  <mergeCells count="20">
    <mergeCell ref="F44:F45"/>
    <mergeCell ref="B40:D40"/>
    <mergeCell ref="B41:D41"/>
    <mergeCell ref="E7:E8"/>
    <mergeCell ref="C4:D4"/>
    <mergeCell ref="C5:D5"/>
    <mergeCell ref="B36:D36"/>
    <mergeCell ref="B37:D37"/>
    <mergeCell ref="B38:D38"/>
    <mergeCell ref="B39:D39"/>
    <mergeCell ref="B7:C7"/>
    <mergeCell ref="D7:D8"/>
    <mergeCell ref="B48:E48"/>
    <mergeCell ref="B49:E49"/>
    <mergeCell ref="B54:E54"/>
    <mergeCell ref="B55:E55"/>
    <mergeCell ref="C3:D3"/>
    <mergeCell ref="B44:C44"/>
    <mergeCell ref="D44:D45"/>
    <mergeCell ref="E44:E45"/>
  </mergeCells>
  <pageMargins left="0.95" right="0.7" top="0.37" bottom="0.44" header="0.24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topLeftCell="A55" workbookViewId="0">
      <selection activeCell="G64" sqref="G64"/>
    </sheetView>
  </sheetViews>
  <sheetFormatPr defaultRowHeight="15" x14ac:dyDescent="0.25"/>
  <cols>
    <col min="2" max="2" width="15.28515625" customWidth="1"/>
    <col min="3" max="3" width="12.7109375" customWidth="1"/>
    <col min="4" max="4" width="14.42578125" customWidth="1"/>
    <col min="5" max="5" width="16.28515625" bestFit="1" customWidth="1"/>
    <col min="6" max="6" width="14.28515625" bestFit="1" customWidth="1"/>
  </cols>
  <sheetData>
    <row r="3" spans="2:5" x14ac:dyDescent="0.25">
      <c r="B3" s="29" t="s">
        <v>91</v>
      </c>
      <c r="C3" s="90">
        <v>8</v>
      </c>
      <c r="D3" s="90"/>
    </row>
    <row r="4" spans="2:5" x14ac:dyDescent="0.25">
      <c r="B4" s="3" t="s">
        <v>1</v>
      </c>
      <c r="C4" s="90" t="s">
        <v>37</v>
      </c>
      <c r="D4" s="90"/>
    </row>
    <row r="5" spans="2:5" x14ac:dyDescent="0.25">
      <c r="B5" s="3" t="s">
        <v>0</v>
      </c>
      <c r="C5" s="90" t="s">
        <v>38</v>
      </c>
      <c r="D5" s="90"/>
    </row>
    <row r="7" spans="2:5" x14ac:dyDescent="0.25">
      <c r="B7" s="91" t="s">
        <v>3</v>
      </c>
      <c r="C7" s="91"/>
      <c r="D7" s="92" t="s">
        <v>6</v>
      </c>
      <c r="E7" s="94" t="s">
        <v>2</v>
      </c>
    </row>
    <row r="8" spans="2:5" x14ac:dyDescent="0.25">
      <c r="B8" s="8" t="s">
        <v>4</v>
      </c>
      <c r="C8" s="8" t="s">
        <v>5</v>
      </c>
      <c r="D8" s="93"/>
      <c r="E8" s="94"/>
    </row>
    <row r="9" spans="2:5" x14ac:dyDescent="0.25">
      <c r="B9" s="4">
        <v>28954</v>
      </c>
      <c r="C9" s="4">
        <v>29517</v>
      </c>
      <c r="D9" s="10" t="s">
        <v>10</v>
      </c>
      <c r="E9" s="15">
        <f>(C9-B9)+1</f>
        <v>564</v>
      </c>
    </row>
    <row r="10" spans="2:5" x14ac:dyDescent="0.25">
      <c r="B10" s="4">
        <v>29790</v>
      </c>
      <c r="C10" s="4">
        <v>29957</v>
      </c>
      <c r="D10" s="10" t="s">
        <v>7</v>
      </c>
      <c r="E10" s="15">
        <f t="shared" ref="E10:E28" si="0">(C10-B10)+1</f>
        <v>168</v>
      </c>
    </row>
    <row r="11" spans="2:5" x14ac:dyDescent="0.25">
      <c r="B11" s="4">
        <v>29958</v>
      </c>
      <c r="C11" s="4">
        <v>29997</v>
      </c>
      <c r="D11" s="10" t="s">
        <v>7</v>
      </c>
      <c r="E11" s="15">
        <f t="shared" si="0"/>
        <v>40</v>
      </c>
    </row>
    <row r="12" spans="2:5" x14ac:dyDescent="0.25">
      <c r="B12" s="4">
        <v>30054</v>
      </c>
      <c r="C12" s="4">
        <v>30217</v>
      </c>
      <c r="D12" s="10" t="s">
        <v>7</v>
      </c>
      <c r="E12" s="15">
        <f t="shared" si="0"/>
        <v>164</v>
      </c>
    </row>
    <row r="13" spans="2:5" x14ac:dyDescent="0.25">
      <c r="B13" s="4">
        <v>30218</v>
      </c>
      <c r="C13" s="4">
        <v>30221</v>
      </c>
      <c r="D13" s="11" t="s">
        <v>7</v>
      </c>
      <c r="E13" s="15">
        <f t="shared" si="0"/>
        <v>4</v>
      </c>
    </row>
    <row r="14" spans="2:5" x14ac:dyDescent="0.25">
      <c r="B14" s="4">
        <v>30222</v>
      </c>
      <c r="C14" s="4">
        <v>30363</v>
      </c>
      <c r="D14" s="11" t="s">
        <v>7</v>
      </c>
      <c r="E14" s="15">
        <f t="shared" si="0"/>
        <v>142</v>
      </c>
    </row>
    <row r="15" spans="2:5" x14ac:dyDescent="0.25">
      <c r="B15" s="4">
        <v>30364</v>
      </c>
      <c r="C15" s="4">
        <v>30391</v>
      </c>
      <c r="D15" s="11" t="s">
        <v>7</v>
      </c>
      <c r="E15" s="15">
        <f t="shared" si="0"/>
        <v>28</v>
      </c>
    </row>
    <row r="16" spans="2:5" x14ac:dyDescent="0.25">
      <c r="B16" s="4">
        <v>30397</v>
      </c>
      <c r="C16" s="4">
        <v>30447</v>
      </c>
      <c r="D16" s="11" t="s">
        <v>7</v>
      </c>
      <c r="E16" s="15">
        <f t="shared" si="0"/>
        <v>51</v>
      </c>
    </row>
    <row r="17" spans="2:5" x14ac:dyDescent="0.25">
      <c r="B17" s="4">
        <v>30678</v>
      </c>
      <c r="C17" s="4">
        <v>30698</v>
      </c>
      <c r="D17" s="11" t="s">
        <v>7</v>
      </c>
      <c r="E17" s="15">
        <f t="shared" si="0"/>
        <v>21</v>
      </c>
    </row>
    <row r="18" spans="2:5" x14ac:dyDescent="0.25">
      <c r="B18" s="4">
        <v>30699</v>
      </c>
      <c r="C18" s="4">
        <v>30822</v>
      </c>
      <c r="D18" s="11" t="s">
        <v>7</v>
      </c>
      <c r="E18" s="15">
        <f t="shared" si="0"/>
        <v>124</v>
      </c>
    </row>
    <row r="19" spans="2:5" x14ac:dyDescent="0.25">
      <c r="B19" s="4">
        <v>30996</v>
      </c>
      <c r="C19" s="4">
        <v>31124</v>
      </c>
      <c r="D19" s="11" t="s">
        <v>7</v>
      </c>
      <c r="E19" s="15">
        <f t="shared" si="0"/>
        <v>129</v>
      </c>
    </row>
    <row r="20" spans="2:5" x14ac:dyDescent="0.25">
      <c r="B20" s="4">
        <v>31329</v>
      </c>
      <c r="C20" s="4">
        <v>31453</v>
      </c>
      <c r="D20" s="11" t="s">
        <v>7</v>
      </c>
      <c r="E20" s="15">
        <f t="shared" si="0"/>
        <v>125</v>
      </c>
    </row>
    <row r="21" spans="2:5" x14ac:dyDescent="0.25">
      <c r="B21" s="4">
        <v>31586</v>
      </c>
      <c r="C21" s="4">
        <v>31726</v>
      </c>
      <c r="D21" s="11" t="s">
        <v>7</v>
      </c>
      <c r="E21" s="15">
        <f t="shared" si="0"/>
        <v>141</v>
      </c>
    </row>
    <row r="22" spans="2:5" x14ac:dyDescent="0.25">
      <c r="B22" s="4">
        <v>31727</v>
      </c>
      <c r="C22" s="4">
        <v>31853</v>
      </c>
      <c r="D22" s="11" t="s">
        <v>7</v>
      </c>
      <c r="E22" s="15">
        <f t="shared" si="0"/>
        <v>127</v>
      </c>
    </row>
    <row r="23" spans="2:5" x14ac:dyDescent="0.25">
      <c r="B23" s="4">
        <v>31854</v>
      </c>
      <c r="C23" s="4">
        <v>31957</v>
      </c>
      <c r="D23" s="11" t="s">
        <v>7</v>
      </c>
      <c r="E23" s="15">
        <f t="shared" si="0"/>
        <v>104</v>
      </c>
    </row>
    <row r="24" spans="2:5" x14ac:dyDescent="0.25">
      <c r="B24" s="4">
        <v>32095</v>
      </c>
      <c r="C24" s="4">
        <v>32256</v>
      </c>
      <c r="D24" s="11" t="s">
        <v>7</v>
      </c>
      <c r="E24" s="15">
        <f t="shared" si="0"/>
        <v>162</v>
      </c>
    </row>
    <row r="25" spans="2:5" x14ac:dyDescent="0.25">
      <c r="B25" s="4">
        <v>32337</v>
      </c>
      <c r="C25" s="4">
        <v>32356</v>
      </c>
      <c r="D25" s="11" t="s">
        <v>7</v>
      </c>
      <c r="E25" s="15">
        <f t="shared" si="0"/>
        <v>20</v>
      </c>
    </row>
    <row r="26" spans="2:5" x14ac:dyDescent="0.25">
      <c r="B26" s="4">
        <v>32359</v>
      </c>
      <c r="C26" s="4">
        <v>32781</v>
      </c>
      <c r="D26" s="11" t="s">
        <v>8</v>
      </c>
      <c r="E26" s="15">
        <f t="shared" si="0"/>
        <v>423</v>
      </c>
    </row>
    <row r="27" spans="2:5" x14ac:dyDescent="0.25">
      <c r="B27" s="4">
        <v>33238</v>
      </c>
      <c r="C27" s="4">
        <v>33277</v>
      </c>
      <c r="D27" s="11" t="s">
        <v>8</v>
      </c>
      <c r="E27" s="15">
        <f t="shared" si="0"/>
        <v>40</v>
      </c>
    </row>
    <row r="28" spans="2:5" x14ac:dyDescent="0.25">
      <c r="B28" s="4">
        <v>33279</v>
      </c>
      <c r="C28" s="4">
        <v>33295</v>
      </c>
      <c r="D28" s="11" t="s">
        <v>8</v>
      </c>
      <c r="E28" s="15">
        <f t="shared" si="0"/>
        <v>17</v>
      </c>
    </row>
    <row r="29" spans="2:5" ht="15.75" x14ac:dyDescent="0.3">
      <c r="B29" s="97" t="s">
        <v>83</v>
      </c>
      <c r="C29" s="98"/>
      <c r="D29" s="99"/>
      <c r="E29" s="19">
        <f>SUM(E10:E28)</f>
        <v>2030</v>
      </c>
    </row>
    <row r="30" spans="2:5" ht="15.75" x14ac:dyDescent="0.3">
      <c r="B30" s="97" t="s">
        <v>84</v>
      </c>
      <c r="C30" s="98"/>
      <c r="D30" s="99"/>
      <c r="E30" s="20" t="str">
        <f>DATEDIF(0,E29,"y")&amp;" Y "&amp;DATEDIF(0,E29,"ym")&amp;" M "&amp;DATEDIF(0,E29,"md")&amp;" D "</f>
        <v xml:space="preserve">5 Y 6 M 22 D </v>
      </c>
    </row>
    <row r="31" spans="2:5" ht="15.75" x14ac:dyDescent="0.3">
      <c r="B31" s="97" t="s">
        <v>85</v>
      </c>
      <c r="C31" s="98"/>
      <c r="D31" s="99"/>
      <c r="E31" s="19">
        <f>SUM(E9:E28)</f>
        <v>2594</v>
      </c>
    </row>
    <row r="32" spans="2:5" ht="15.75" x14ac:dyDescent="0.3">
      <c r="B32" s="97" t="s">
        <v>86</v>
      </c>
      <c r="C32" s="98"/>
      <c r="D32" s="99"/>
      <c r="E32" s="20" t="str">
        <f>DATEDIF(0,E31,"y")&amp;" Y "&amp;DATEDIF(0,E31,"ym")&amp;" M "&amp;DATEDIF(0,E31,"md")&amp;" D "</f>
        <v xml:space="preserve">7 Y 1 M 6 D </v>
      </c>
    </row>
    <row r="33" spans="2:7" ht="15.75" x14ac:dyDescent="0.3">
      <c r="B33" s="88" t="s">
        <v>95</v>
      </c>
      <c r="C33" s="88"/>
      <c r="D33" s="88"/>
      <c r="E33" s="39">
        <f>E31*2</f>
        <v>5188</v>
      </c>
    </row>
    <row r="34" spans="2:7" ht="15.75" x14ac:dyDescent="0.3">
      <c r="B34" s="88" t="s">
        <v>94</v>
      </c>
      <c r="C34" s="88"/>
      <c r="D34" s="88"/>
      <c r="E34" s="20" t="str">
        <f>DATEDIF(0,E33,"y")&amp;" Y "&amp;DATEDIF(0,E33,"ym")&amp;" M "&amp;DATEDIF(0,E33,"md")&amp;" D "</f>
        <v xml:space="preserve">14 Y 2 M 15 D </v>
      </c>
      <c r="G34" s="2"/>
    </row>
    <row r="35" spans="2:7" x14ac:dyDescent="0.25">
      <c r="B35" s="16"/>
      <c r="C35" s="16"/>
      <c r="D35" s="25"/>
      <c r="E35" s="26"/>
    </row>
    <row r="36" spans="2:7" x14ac:dyDescent="0.25">
      <c r="C36" s="16"/>
      <c r="D36" s="25"/>
      <c r="E36" s="26"/>
    </row>
    <row r="38" spans="2:7" x14ac:dyDescent="0.25">
      <c r="B38" s="91" t="s">
        <v>96</v>
      </c>
      <c r="C38" s="91"/>
      <c r="D38" s="92" t="s">
        <v>97</v>
      </c>
      <c r="E38" s="92" t="s">
        <v>120</v>
      </c>
      <c r="F38" s="94" t="s">
        <v>2</v>
      </c>
    </row>
    <row r="39" spans="2:7" x14ac:dyDescent="0.25">
      <c r="B39" s="40" t="s">
        <v>4</v>
      </c>
      <c r="C39" s="40" t="s">
        <v>5</v>
      </c>
      <c r="D39" s="93"/>
      <c r="E39" s="93"/>
      <c r="F39" s="94"/>
    </row>
    <row r="40" spans="2:7" x14ac:dyDescent="0.25">
      <c r="B40" s="46">
        <v>33298</v>
      </c>
      <c r="C40" s="46">
        <v>34181</v>
      </c>
      <c r="D40" s="45" t="s">
        <v>147</v>
      </c>
      <c r="E40" s="45" t="s">
        <v>144</v>
      </c>
      <c r="F40" s="15">
        <f t="shared" ref="F40:F49" si="1">(C40-B40)+1</f>
        <v>884</v>
      </c>
    </row>
    <row r="41" spans="2:7" x14ac:dyDescent="0.25">
      <c r="B41" s="46">
        <v>34182</v>
      </c>
      <c r="C41" s="46">
        <v>34303</v>
      </c>
      <c r="D41" s="45" t="s">
        <v>147</v>
      </c>
      <c r="E41" s="45" t="s">
        <v>145</v>
      </c>
      <c r="F41" s="15">
        <f t="shared" si="1"/>
        <v>122</v>
      </c>
    </row>
    <row r="42" spans="2:7" x14ac:dyDescent="0.25">
      <c r="B42" s="46">
        <v>34304</v>
      </c>
      <c r="C42" s="46">
        <v>35550</v>
      </c>
      <c r="D42" s="45" t="s">
        <v>147</v>
      </c>
      <c r="E42" s="45" t="s">
        <v>146</v>
      </c>
      <c r="F42" s="15">
        <f t="shared" si="1"/>
        <v>1247</v>
      </c>
    </row>
    <row r="43" spans="2:7" x14ac:dyDescent="0.25">
      <c r="B43" s="46">
        <v>35621</v>
      </c>
      <c r="C43" s="46">
        <v>35804</v>
      </c>
      <c r="D43" s="45" t="s">
        <v>152</v>
      </c>
      <c r="E43" s="45" t="s">
        <v>148</v>
      </c>
      <c r="F43" s="15">
        <f t="shared" si="1"/>
        <v>184</v>
      </c>
    </row>
    <row r="44" spans="2:7" x14ac:dyDescent="0.25">
      <c r="B44" s="46">
        <v>36119</v>
      </c>
      <c r="C44" s="46">
        <v>36585</v>
      </c>
      <c r="D44" s="45" t="s">
        <v>147</v>
      </c>
      <c r="E44" s="45" t="s">
        <v>146</v>
      </c>
      <c r="F44" s="15">
        <f t="shared" si="1"/>
        <v>467</v>
      </c>
    </row>
    <row r="45" spans="2:7" x14ac:dyDescent="0.25">
      <c r="B45" s="46">
        <v>36586</v>
      </c>
      <c r="C45" s="46">
        <v>40178</v>
      </c>
      <c r="D45" s="45" t="s">
        <v>153</v>
      </c>
      <c r="E45" s="45" t="s">
        <v>151</v>
      </c>
      <c r="F45" s="15">
        <f t="shared" si="1"/>
        <v>3593</v>
      </c>
    </row>
    <row r="46" spans="2:7" x14ac:dyDescent="0.25">
      <c r="B46" s="46">
        <v>40239</v>
      </c>
      <c r="C46" s="46">
        <v>41611</v>
      </c>
      <c r="D46" s="45" t="s">
        <v>154</v>
      </c>
      <c r="E46" s="45" t="s">
        <v>155</v>
      </c>
      <c r="F46" s="15">
        <f t="shared" si="1"/>
        <v>1373</v>
      </c>
    </row>
    <row r="47" spans="2:7" x14ac:dyDescent="0.25">
      <c r="B47" s="46">
        <v>41640</v>
      </c>
      <c r="C47" s="46">
        <v>42378</v>
      </c>
      <c r="D47" s="45" t="s">
        <v>150</v>
      </c>
      <c r="E47" s="45" t="s">
        <v>156</v>
      </c>
      <c r="F47" s="15">
        <f t="shared" si="1"/>
        <v>739</v>
      </c>
    </row>
    <row r="48" spans="2:7" x14ac:dyDescent="0.25">
      <c r="B48" s="46">
        <v>42401</v>
      </c>
      <c r="C48" s="46">
        <v>42947</v>
      </c>
      <c r="D48" s="45" t="s">
        <v>157</v>
      </c>
      <c r="E48" s="45" t="s">
        <v>159</v>
      </c>
      <c r="F48" s="15">
        <f t="shared" si="1"/>
        <v>547</v>
      </c>
    </row>
    <row r="49" spans="2:6" x14ac:dyDescent="0.25">
      <c r="B49" s="46">
        <v>42948</v>
      </c>
      <c r="C49" s="46">
        <v>43171</v>
      </c>
      <c r="D49" s="45" t="s">
        <v>100</v>
      </c>
      <c r="E49" s="45" t="s">
        <v>160</v>
      </c>
      <c r="F49" s="15">
        <f t="shared" si="1"/>
        <v>224</v>
      </c>
    </row>
    <row r="50" spans="2:6" ht="15.75" x14ac:dyDescent="0.3">
      <c r="B50" s="88" t="s">
        <v>102</v>
      </c>
      <c r="C50" s="88"/>
      <c r="D50" s="88"/>
      <c r="E50" s="88"/>
      <c r="F50" s="21">
        <f>SUM(F40:F49)-F48</f>
        <v>8833</v>
      </c>
    </row>
    <row r="51" spans="2:6" ht="15.75" x14ac:dyDescent="0.3">
      <c r="B51" s="88" t="s">
        <v>103</v>
      </c>
      <c r="C51" s="88"/>
      <c r="D51" s="88"/>
      <c r="E51" s="88"/>
      <c r="F51" s="20" t="str">
        <f>DATEDIF(0,F50,"y")&amp;" Y "&amp;DATEDIF(0,F50,"ym")&amp;" M "&amp;DATEDIF(0,F50,"md")&amp;" D "</f>
        <v xml:space="preserve">24 Y 2 M 7 D </v>
      </c>
    </row>
    <row r="53" spans="2:6" x14ac:dyDescent="0.25">
      <c r="B53" s="41" t="s">
        <v>99</v>
      </c>
    </row>
    <row r="54" spans="2:6" x14ac:dyDescent="0.25">
      <c r="B54" t="s">
        <v>149</v>
      </c>
    </row>
    <row r="55" spans="2:6" x14ac:dyDescent="0.25">
      <c r="B55" t="s">
        <v>158</v>
      </c>
    </row>
    <row r="56" spans="2:6" x14ac:dyDescent="0.25">
      <c r="B56" t="s">
        <v>161</v>
      </c>
    </row>
    <row r="57" spans="2:6" x14ac:dyDescent="0.25">
      <c r="B57" t="s">
        <v>162</v>
      </c>
    </row>
    <row r="58" spans="2:6" x14ac:dyDescent="0.25">
      <c r="B58" t="s">
        <v>163</v>
      </c>
    </row>
    <row r="59" spans="2:6" x14ac:dyDescent="0.25">
      <c r="B59" t="s">
        <v>164</v>
      </c>
    </row>
    <row r="62" spans="2:6" x14ac:dyDescent="0.25">
      <c r="B62" s="89" t="s">
        <v>104</v>
      </c>
      <c r="C62" s="89"/>
      <c r="D62" s="89"/>
      <c r="E62" s="89"/>
      <c r="F62" s="21">
        <f>E33+F50</f>
        <v>14021</v>
      </c>
    </row>
    <row r="63" spans="2:6" ht="15.75" x14ac:dyDescent="0.3">
      <c r="B63" s="89" t="s">
        <v>105</v>
      </c>
      <c r="C63" s="89"/>
      <c r="D63" s="89"/>
      <c r="E63" s="89"/>
      <c r="F63" s="20" t="str">
        <f>DATEDIF(0,F62,"y")&amp;" Y "&amp;DATEDIF(0,F62,"ym")&amp;" M "&amp;DATEDIF(0,F62,"md")&amp;" D "</f>
        <v xml:space="preserve">38 Y 4 M 21 D </v>
      </c>
    </row>
  </sheetData>
  <mergeCells count="20">
    <mergeCell ref="B51:E51"/>
    <mergeCell ref="B62:E62"/>
    <mergeCell ref="B63:E63"/>
    <mergeCell ref="B38:C38"/>
    <mergeCell ref="D38:D39"/>
    <mergeCell ref="E38:E39"/>
    <mergeCell ref="F38:F39"/>
    <mergeCell ref="B50:E50"/>
    <mergeCell ref="B33:D33"/>
    <mergeCell ref="B34:D34"/>
    <mergeCell ref="E7:E8"/>
    <mergeCell ref="B29:D29"/>
    <mergeCell ref="B30:D30"/>
    <mergeCell ref="B31:D31"/>
    <mergeCell ref="B32:D32"/>
    <mergeCell ref="C4:D4"/>
    <mergeCell ref="C5:D5"/>
    <mergeCell ref="B7:C7"/>
    <mergeCell ref="D7:D8"/>
    <mergeCell ref="C3:D3"/>
  </mergeCells>
  <pageMargins left="0.95" right="0.7" top="0.37" bottom="0.28999999999999998" header="0.22" footer="0.16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5"/>
  <sheetViews>
    <sheetView topLeftCell="A34" workbookViewId="0">
      <selection activeCell="H34" sqref="H34:I41"/>
    </sheetView>
  </sheetViews>
  <sheetFormatPr defaultRowHeight="15" x14ac:dyDescent="0.25"/>
  <cols>
    <col min="2" max="2" width="15.7109375" customWidth="1"/>
    <col min="3" max="3" width="11.28515625" customWidth="1"/>
    <col min="4" max="4" width="19.5703125" customWidth="1"/>
    <col min="5" max="6" width="13.28515625" bestFit="1" customWidth="1"/>
  </cols>
  <sheetData>
    <row r="3" spans="2:5" x14ac:dyDescent="0.25">
      <c r="B3" s="29" t="s">
        <v>91</v>
      </c>
      <c r="C3" s="90">
        <v>9</v>
      </c>
      <c r="D3" s="90"/>
    </row>
    <row r="4" spans="2:5" x14ac:dyDescent="0.25">
      <c r="B4" s="3" t="s">
        <v>1</v>
      </c>
      <c r="C4" s="90" t="s">
        <v>39</v>
      </c>
      <c r="D4" s="90"/>
    </row>
    <row r="5" spans="2:5" x14ac:dyDescent="0.25">
      <c r="B5" s="3" t="s">
        <v>0</v>
      </c>
      <c r="C5" s="90" t="s">
        <v>40</v>
      </c>
      <c r="D5" s="90"/>
    </row>
    <row r="7" spans="2:5" x14ac:dyDescent="0.25">
      <c r="B7" s="91" t="s">
        <v>3</v>
      </c>
      <c r="C7" s="91"/>
      <c r="D7" s="92" t="s">
        <v>6</v>
      </c>
      <c r="E7" s="94" t="s">
        <v>2</v>
      </c>
    </row>
    <row r="8" spans="2:5" x14ac:dyDescent="0.25">
      <c r="B8" s="8" t="s">
        <v>4</v>
      </c>
      <c r="C8" s="8" t="s">
        <v>5</v>
      </c>
      <c r="D8" s="93"/>
      <c r="E8" s="94"/>
    </row>
    <row r="9" spans="2:5" x14ac:dyDescent="0.25">
      <c r="B9" s="4">
        <v>36902</v>
      </c>
      <c r="C9" s="4">
        <v>37139</v>
      </c>
      <c r="D9" s="10" t="s">
        <v>10</v>
      </c>
      <c r="E9" s="15">
        <f>(C9-B9)+1</f>
        <v>238</v>
      </c>
    </row>
    <row r="10" spans="2:5" x14ac:dyDescent="0.25">
      <c r="B10" s="4">
        <v>37278</v>
      </c>
      <c r="C10" s="4">
        <v>37475</v>
      </c>
      <c r="D10" s="10" t="s">
        <v>10</v>
      </c>
      <c r="E10" s="15">
        <f t="shared" ref="E10:E34" si="0">(C10-B10)+1</f>
        <v>198</v>
      </c>
    </row>
    <row r="11" spans="2:5" x14ac:dyDescent="0.25">
      <c r="B11" s="4">
        <v>37583</v>
      </c>
      <c r="C11" s="4">
        <v>37870</v>
      </c>
      <c r="D11" s="10" t="s">
        <v>10</v>
      </c>
      <c r="E11" s="15">
        <f t="shared" si="0"/>
        <v>288</v>
      </c>
    </row>
    <row r="12" spans="2:5" x14ac:dyDescent="0.25">
      <c r="B12" s="4">
        <v>38044</v>
      </c>
      <c r="C12" s="4">
        <v>38266</v>
      </c>
      <c r="D12" s="10" t="s">
        <v>9</v>
      </c>
      <c r="E12" s="15">
        <f t="shared" si="0"/>
        <v>223</v>
      </c>
    </row>
    <row r="13" spans="2:5" x14ac:dyDescent="0.25">
      <c r="B13" s="4">
        <v>38371</v>
      </c>
      <c r="C13" s="4">
        <v>38394</v>
      </c>
      <c r="D13" s="10" t="s">
        <v>9</v>
      </c>
      <c r="E13" s="15">
        <f t="shared" si="0"/>
        <v>24</v>
      </c>
    </row>
    <row r="14" spans="2:5" x14ac:dyDescent="0.25">
      <c r="B14" s="4">
        <v>38421</v>
      </c>
      <c r="C14" s="4">
        <v>38609</v>
      </c>
      <c r="D14" s="10" t="s">
        <v>9</v>
      </c>
      <c r="E14" s="15">
        <f t="shared" si="0"/>
        <v>189</v>
      </c>
    </row>
    <row r="15" spans="2:5" x14ac:dyDescent="0.25">
      <c r="B15" s="4">
        <v>38753</v>
      </c>
      <c r="C15" s="4">
        <v>38952</v>
      </c>
      <c r="D15" s="10" t="s">
        <v>9</v>
      </c>
      <c r="E15" s="15">
        <f t="shared" si="0"/>
        <v>200</v>
      </c>
    </row>
    <row r="16" spans="2:5" x14ac:dyDescent="0.25">
      <c r="B16" s="4">
        <v>39134</v>
      </c>
      <c r="C16" s="4">
        <v>39213</v>
      </c>
      <c r="D16" s="10" t="s">
        <v>9</v>
      </c>
      <c r="E16" s="15">
        <f t="shared" si="0"/>
        <v>80</v>
      </c>
    </row>
    <row r="17" spans="2:5" x14ac:dyDescent="0.25">
      <c r="B17" s="4">
        <v>39422</v>
      </c>
      <c r="C17" s="4">
        <v>39557</v>
      </c>
      <c r="D17" s="5" t="s">
        <v>7</v>
      </c>
      <c r="E17" s="15">
        <f t="shared" si="0"/>
        <v>136</v>
      </c>
    </row>
    <row r="18" spans="2:5" x14ac:dyDescent="0.25">
      <c r="B18" s="4">
        <v>39670</v>
      </c>
      <c r="C18" s="4">
        <v>39836</v>
      </c>
      <c r="D18" s="5" t="s">
        <v>7</v>
      </c>
      <c r="E18" s="15">
        <f t="shared" si="0"/>
        <v>167</v>
      </c>
    </row>
    <row r="19" spans="2:5" x14ac:dyDescent="0.25">
      <c r="B19" s="4">
        <v>39932</v>
      </c>
      <c r="C19" s="4">
        <v>40035</v>
      </c>
      <c r="D19" s="5" t="s">
        <v>7</v>
      </c>
      <c r="E19" s="15">
        <f t="shared" si="0"/>
        <v>104</v>
      </c>
    </row>
    <row r="20" spans="2:5" x14ac:dyDescent="0.25">
      <c r="B20" s="4">
        <v>40130</v>
      </c>
      <c r="C20" s="4">
        <v>40189</v>
      </c>
      <c r="D20" s="5" t="s">
        <v>7</v>
      </c>
      <c r="E20" s="15">
        <f t="shared" si="0"/>
        <v>60</v>
      </c>
    </row>
    <row r="21" spans="2:5" x14ac:dyDescent="0.25">
      <c r="B21" s="4">
        <v>40256</v>
      </c>
      <c r="C21" s="4">
        <v>40353</v>
      </c>
      <c r="D21" s="5" t="s">
        <v>8</v>
      </c>
      <c r="E21" s="15">
        <f t="shared" si="0"/>
        <v>98</v>
      </c>
    </row>
    <row r="22" spans="2:5" x14ac:dyDescent="0.25">
      <c r="B22" s="4">
        <v>40479</v>
      </c>
      <c r="C22" s="4">
        <v>40520</v>
      </c>
      <c r="D22" s="5" t="s">
        <v>8</v>
      </c>
      <c r="E22" s="15">
        <f t="shared" si="0"/>
        <v>42</v>
      </c>
    </row>
    <row r="23" spans="2:5" x14ac:dyDescent="0.25">
      <c r="B23" s="4">
        <v>40540</v>
      </c>
      <c r="C23" s="4">
        <v>40724</v>
      </c>
      <c r="D23" s="5" t="s">
        <v>8</v>
      </c>
      <c r="E23" s="15">
        <f t="shared" si="0"/>
        <v>185</v>
      </c>
    </row>
    <row r="24" spans="2:5" x14ac:dyDescent="0.25">
      <c r="B24" s="4">
        <v>40841</v>
      </c>
      <c r="C24" s="4">
        <v>40930</v>
      </c>
      <c r="D24" s="5" t="s">
        <v>8</v>
      </c>
      <c r="E24" s="15">
        <f t="shared" si="0"/>
        <v>90</v>
      </c>
    </row>
    <row r="25" spans="2:5" x14ac:dyDescent="0.25">
      <c r="B25" s="4">
        <v>40980</v>
      </c>
      <c r="C25" s="4">
        <v>41060</v>
      </c>
      <c r="D25" s="5" t="s">
        <v>8</v>
      </c>
      <c r="E25" s="15">
        <f t="shared" si="0"/>
        <v>81</v>
      </c>
    </row>
    <row r="26" spans="2:5" x14ac:dyDescent="0.25">
      <c r="B26" s="4">
        <v>41198</v>
      </c>
      <c r="C26" s="4">
        <v>41306</v>
      </c>
      <c r="D26" s="5" t="s">
        <v>8</v>
      </c>
      <c r="E26" s="15">
        <f t="shared" si="0"/>
        <v>109</v>
      </c>
    </row>
    <row r="27" spans="2:5" x14ac:dyDescent="0.25">
      <c r="B27" s="4">
        <v>41391</v>
      </c>
      <c r="C27" s="4">
        <v>41399</v>
      </c>
      <c r="D27" s="5" t="s">
        <v>8</v>
      </c>
      <c r="E27" s="15">
        <f t="shared" si="0"/>
        <v>9</v>
      </c>
    </row>
    <row r="28" spans="2:5" x14ac:dyDescent="0.25">
      <c r="B28" s="4">
        <v>41399</v>
      </c>
      <c r="C28" s="4">
        <v>41601</v>
      </c>
      <c r="D28" s="5" t="s">
        <v>8</v>
      </c>
      <c r="E28" s="15">
        <f t="shared" si="0"/>
        <v>203</v>
      </c>
    </row>
    <row r="29" spans="2:5" x14ac:dyDescent="0.25">
      <c r="B29" s="4">
        <v>41722</v>
      </c>
      <c r="C29" s="4">
        <v>41962</v>
      </c>
      <c r="D29" s="5" t="s">
        <v>8</v>
      </c>
      <c r="E29" s="15">
        <f t="shared" si="0"/>
        <v>241</v>
      </c>
    </row>
    <row r="30" spans="2:5" x14ac:dyDescent="0.25">
      <c r="B30" s="4">
        <v>42092</v>
      </c>
      <c r="C30" s="4">
        <v>42198</v>
      </c>
      <c r="D30" s="5" t="s">
        <v>8</v>
      </c>
      <c r="E30" s="15">
        <f t="shared" si="0"/>
        <v>107</v>
      </c>
    </row>
    <row r="31" spans="2:5" x14ac:dyDescent="0.25">
      <c r="B31" s="4">
        <v>42354</v>
      </c>
      <c r="C31" s="4">
        <v>42457</v>
      </c>
      <c r="D31" s="5" t="s">
        <v>8</v>
      </c>
      <c r="E31" s="15">
        <f t="shared" si="0"/>
        <v>104</v>
      </c>
    </row>
    <row r="32" spans="2:5" x14ac:dyDescent="0.25">
      <c r="B32" s="4">
        <v>42601</v>
      </c>
      <c r="C32" s="4">
        <v>42803</v>
      </c>
      <c r="D32" s="5" t="s">
        <v>8</v>
      </c>
      <c r="E32" s="15">
        <f t="shared" si="0"/>
        <v>203</v>
      </c>
    </row>
    <row r="33" spans="2:8" x14ac:dyDescent="0.25">
      <c r="B33" s="4">
        <v>42901</v>
      </c>
      <c r="C33" s="4">
        <v>42991</v>
      </c>
      <c r="D33" s="5" t="s">
        <v>8</v>
      </c>
      <c r="E33" s="15">
        <f t="shared" si="0"/>
        <v>91</v>
      </c>
    </row>
    <row r="34" spans="2:8" x14ac:dyDescent="0.25">
      <c r="B34" s="4">
        <v>43017</v>
      </c>
      <c r="C34" s="4">
        <v>43132</v>
      </c>
      <c r="D34" s="5" t="s">
        <v>8</v>
      </c>
      <c r="E34" s="15">
        <f t="shared" si="0"/>
        <v>116</v>
      </c>
      <c r="H34" s="2"/>
    </row>
    <row r="35" spans="2:8" ht="15.75" x14ac:dyDescent="0.3">
      <c r="B35" s="97" t="s">
        <v>83</v>
      </c>
      <c r="C35" s="98"/>
      <c r="D35" s="99"/>
      <c r="E35" s="19">
        <f>SUM(E17:E34)</f>
        <v>2146</v>
      </c>
      <c r="F35" s="2"/>
    </row>
    <row r="36" spans="2:8" ht="15.75" x14ac:dyDescent="0.3">
      <c r="B36" s="97" t="s">
        <v>84</v>
      </c>
      <c r="C36" s="98"/>
      <c r="D36" s="99"/>
      <c r="E36" s="20" t="str">
        <f>DATEDIF(0,E35,"y")&amp;" Y "&amp;DATEDIF(0,E35,"ym")&amp;" M "&amp;DATEDIF(0,E35,"md")&amp;" D "</f>
        <v xml:space="preserve">5 Y 10 M 15 D </v>
      </c>
      <c r="F36" s="2"/>
    </row>
    <row r="37" spans="2:8" ht="15.75" x14ac:dyDescent="0.3">
      <c r="B37" s="97" t="s">
        <v>85</v>
      </c>
      <c r="C37" s="98"/>
      <c r="D37" s="99"/>
      <c r="E37" s="19">
        <f>SUM(E9:E34)</f>
        <v>3586</v>
      </c>
      <c r="F37" s="2"/>
    </row>
    <row r="38" spans="2:8" ht="15.75" x14ac:dyDescent="0.3">
      <c r="B38" s="97" t="s">
        <v>86</v>
      </c>
      <c r="C38" s="98"/>
      <c r="D38" s="99"/>
      <c r="E38" s="20" t="str">
        <f>DATEDIF(0,E37,"y")&amp;" Y "&amp;DATEDIF(0,E37,"ym")&amp;" M "&amp;DATEDIF(0,E37,"md")&amp;" D "</f>
        <v xml:space="preserve">9 Y 9 M 25 D </v>
      </c>
      <c r="F38" s="2"/>
    </row>
    <row r="39" spans="2:8" ht="15.75" x14ac:dyDescent="0.3">
      <c r="B39" s="88" t="s">
        <v>95</v>
      </c>
      <c r="C39" s="88"/>
      <c r="D39" s="88"/>
      <c r="E39" s="39">
        <f>E37*2</f>
        <v>7172</v>
      </c>
      <c r="F39" s="2"/>
    </row>
    <row r="40" spans="2:8" ht="15.75" x14ac:dyDescent="0.3">
      <c r="B40" s="88" t="s">
        <v>94</v>
      </c>
      <c r="C40" s="88"/>
      <c r="D40" s="88"/>
      <c r="E40" s="20" t="str">
        <f>DATEDIF(0,E39,"y")&amp;" Y "&amp;DATEDIF(0,E39,"ym")&amp;" M "&amp;DATEDIF(0,E39,"md")&amp;" D "</f>
        <v xml:space="preserve">19 Y 7 M 20 D </v>
      </c>
      <c r="F40" s="2"/>
      <c r="H40" s="2"/>
    </row>
    <row r="43" spans="2:8" x14ac:dyDescent="0.25">
      <c r="B43" s="91" t="s">
        <v>96</v>
      </c>
      <c r="C43" s="91"/>
      <c r="D43" s="92" t="s">
        <v>97</v>
      </c>
      <c r="E43" s="92" t="s">
        <v>120</v>
      </c>
      <c r="F43" s="94" t="s">
        <v>2</v>
      </c>
    </row>
    <row r="44" spans="2:8" x14ac:dyDescent="0.25">
      <c r="B44" s="43" t="s">
        <v>4</v>
      </c>
      <c r="C44" s="43" t="s">
        <v>5</v>
      </c>
      <c r="D44" s="93"/>
      <c r="E44" s="93"/>
      <c r="F44" s="94"/>
    </row>
    <row r="45" spans="2:8" x14ac:dyDescent="0.25">
      <c r="B45" s="46"/>
      <c r="C45" s="46"/>
      <c r="D45" s="45"/>
      <c r="E45" s="45"/>
      <c r="F45" s="15"/>
    </row>
    <row r="46" spans="2:8" x14ac:dyDescent="0.25">
      <c r="B46" s="46"/>
      <c r="C46" s="46"/>
      <c r="D46" s="45"/>
      <c r="E46" s="45"/>
      <c r="F46" s="15"/>
    </row>
    <row r="47" spans="2:8" ht="15.75" x14ac:dyDescent="0.3">
      <c r="B47" s="88" t="s">
        <v>102</v>
      </c>
      <c r="C47" s="88"/>
      <c r="D47" s="88"/>
      <c r="E47" s="88"/>
      <c r="F47" s="21">
        <f>SUM(F45:F46)</f>
        <v>0</v>
      </c>
    </row>
    <row r="48" spans="2:8" ht="15.75" x14ac:dyDescent="0.3">
      <c r="B48" s="88" t="s">
        <v>103</v>
      </c>
      <c r="C48" s="88"/>
      <c r="D48" s="88"/>
      <c r="E48" s="88"/>
      <c r="F48" s="20" t="str">
        <f>DATEDIF(0,F47,"y")&amp;" Y "&amp;DATEDIF(0,F47,"ym")&amp;" M "&amp;DATEDIF(0,F47,"md")&amp;" D "</f>
        <v xml:space="preserve">0 Y 0 M 0 D </v>
      </c>
    </row>
    <row r="50" spans="2:6" x14ac:dyDescent="0.25">
      <c r="B50" s="41" t="s">
        <v>99</v>
      </c>
    </row>
    <row r="51" spans="2:6" x14ac:dyDescent="0.25">
      <c r="B51" t="s">
        <v>149</v>
      </c>
    </row>
    <row r="54" spans="2:6" x14ac:dyDescent="0.25">
      <c r="B54" s="89" t="s">
        <v>104</v>
      </c>
      <c r="C54" s="89"/>
      <c r="D54" s="89"/>
      <c r="E54" s="89"/>
      <c r="F54" s="21">
        <f>E39+F47</f>
        <v>7172</v>
      </c>
    </row>
    <row r="55" spans="2:6" ht="15.75" x14ac:dyDescent="0.3">
      <c r="B55" s="89" t="s">
        <v>105</v>
      </c>
      <c r="C55" s="89"/>
      <c r="D55" s="89"/>
      <c r="E55" s="89"/>
      <c r="F55" s="20" t="str">
        <f>DATEDIF(0,F54,"y")&amp;" Y "&amp;DATEDIF(0,F54,"ym")&amp;" M "&amp;DATEDIF(0,F54,"md")&amp;" D "</f>
        <v xml:space="preserve">19 Y 7 M 20 D </v>
      </c>
    </row>
  </sheetData>
  <mergeCells count="20">
    <mergeCell ref="C3:D3"/>
    <mergeCell ref="B39:D39"/>
    <mergeCell ref="B40:D40"/>
    <mergeCell ref="E7:E8"/>
    <mergeCell ref="B35:D35"/>
    <mergeCell ref="B36:D36"/>
    <mergeCell ref="B37:D37"/>
    <mergeCell ref="B38:D38"/>
    <mergeCell ref="F43:F44"/>
    <mergeCell ref="B47:E47"/>
    <mergeCell ref="C4:D4"/>
    <mergeCell ref="C5:D5"/>
    <mergeCell ref="B7:C7"/>
    <mergeCell ref="D7:D8"/>
    <mergeCell ref="B48:E48"/>
    <mergeCell ref="B54:E54"/>
    <mergeCell ref="B55:E55"/>
    <mergeCell ref="B43:C43"/>
    <mergeCell ref="D43:D44"/>
    <mergeCell ref="E43:E44"/>
  </mergeCells>
  <pageMargins left="0.95" right="0.7" top="0.42" bottom="0.39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</vt:i4>
      </vt:variant>
    </vt:vector>
  </HeadingPairs>
  <TitlesOfParts>
    <vt:vector size="28" baseType="lpstr">
      <vt:lpstr>CDC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CDC!Print_Area</vt:lpstr>
      <vt:lpstr>Sheet13!Print_Area</vt:lpstr>
      <vt:lpstr>Sheet25!Print_Area</vt:lpstr>
      <vt:lpstr>Sheet6!Print_Area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</dc:creator>
  <cp:lastModifiedBy>Administrator</cp:lastModifiedBy>
  <cp:lastPrinted>2019-05-17T06:25:51Z</cp:lastPrinted>
  <dcterms:created xsi:type="dcterms:W3CDTF">2018-06-07T04:23:14Z</dcterms:created>
  <dcterms:modified xsi:type="dcterms:W3CDTF">2021-07-15T05:42:21Z</dcterms:modified>
</cp:coreProperties>
</file>